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Z:\EX_SEC_STATISTICS\PB\ВИДАННЯ\2024\2_кв_2023_уточ_EUR_UAH_РОЗМІЩ\"/>
    </mc:Choice>
  </mc:AlternateContent>
  <bookViews>
    <workbookView xWindow="0" yWindow="0" windowWidth="19200" windowHeight="6888" tabRatio="511"/>
  </bookViews>
  <sheets>
    <sheet name="1" sheetId="3" r:id="rId1"/>
    <sheet name="1.1 " sheetId="80" r:id="rId2"/>
    <sheet name="1.2" sheetId="81" r:id="rId3"/>
    <sheet name="1.3" sheetId="87" r:id="rId4"/>
    <sheet name="1.4 " sheetId="88" r:id="rId5"/>
    <sheet name="1.5" sheetId="8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 localSheetId="4">#REF!</definedName>
    <definedName name="__tab06" localSheetId="5">#REF!</definedName>
    <definedName name="__tab06">#REF!</definedName>
    <definedName name="__tab07" localSheetId="3">#REF!</definedName>
    <definedName name="__tab07" localSheetId="4">#REF!</definedName>
    <definedName name="__tab07" localSheetId="5">#REF!</definedName>
    <definedName name="__tab07">#REF!</definedName>
    <definedName name="__Tab1" localSheetId="3">#REF!</definedName>
    <definedName name="__Tab1" localSheetId="4">#REF!</definedName>
    <definedName name="__Tab1" localSheetId="5">#REF!</definedName>
    <definedName name="__Tab1">#REF!</definedName>
    <definedName name="__UKR1" localSheetId="3">#REF!</definedName>
    <definedName name="__UKR1" localSheetId="4">#REF!</definedName>
    <definedName name="__UKR1" localSheetId="5">#REF!</definedName>
    <definedName name="__UKR1">#REF!</definedName>
    <definedName name="__UKR2" localSheetId="3">#REF!</definedName>
    <definedName name="__UKR2" localSheetId="4">#REF!</definedName>
    <definedName name="__UKR2" localSheetId="5">#REF!</definedName>
    <definedName name="__UKR2">#REF!</definedName>
    <definedName name="__UKR3" localSheetId="3">#REF!</definedName>
    <definedName name="__UKR3" localSheetId="4">#REF!</definedName>
    <definedName name="__UKR3" localSheetId="5">#REF!</definedName>
    <definedName name="__UKR3">#REF!</definedName>
    <definedName name="_tab06" localSheetId="3">#REF!</definedName>
    <definedName name="_tab06" localSheetId="4">#REF!</definedName>
    <definedName name="_tab06" localSheetId="5">#REF!</definedName>
    <definedName name="_tab06">#REF!</definedName>
    <definedName name="_tab07" localSheetId="3">#REF!</definedName>
    <definedName name="_tab07" localSheetId="4">#REF!</definedName>
    <definedName name="_tab07" localSheetId="5">#REF!</definedName>
    <definedName name="_tab07">#REF!</definedName>
    <definedName name="_Tab1" localSheetId="3">#REF!</definedName>
    <definedName name="_Tab1" localSheetId="4">#REF!</definedName>
    <definedName name="_Tab1" localSheetId="5">#REF!</definedName>
    <definedName name="_Tab1">#REF!</definedName>
    <definedName name="_UKR1" localSheetId="3">#REF!</definedName>
    <definedName name="_UKR1" localSheetId="4">#REF!</definedName>
    <definedName name="_UKR1" localSheetId="5">#REF!</definedName>
    <definedName name="_UKR1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 localSheetId="4">#REF!</definedName>
    <definedName name="aaa" localSheetId="5">#REF!</definedName>
    <definedName name="aaa">#REF!</definedName>
    <definedName name="Agency_List">[1]Control!$H$17:$H$19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 localSheetId="4">#REF!</definedName>
    <definedName name="ctyList" localSheetId="5">#REF!</definedName>
    <definedName name="ctyList">#REF!</definedName>
    <definedName name="Currency_Def">[1]Control!$BA$330:$BA$487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DDFG" localSheetId="3">#REF!</definedName>
    <definedName name="DDFG" localSheetId="4">#REF!</definedName>
    <definedName name="DDFG" localSheetId="5">#REF!</definedName>
    <definedName name="DDFG">#REF!</definedName>
    <definedName name="DV" localSheetId="3">#REF!</definedName>
    <definedName name="DV" localSheetId="4">#REF!</definedName>
    <definedName name="DV" localSheetId="5">#REF!</definedName>
    <definedName name="DV">#REF!</definedName>
    <definedName name="EDC55VJIP" localSheetId="3" hidden="1">{"MONA",#N/A,FALSE,"S"}</definedName>
    <definedName name="EDC55VJIP" localSheetId="4" hidden="1">{"MONA",#N/A,FALSE,"S"}</definedName>
    <definedName name="EDC55VJIP" localSheetId="5" hidden="1">{"MONA",#N/A,FALSE,"S"}</definedName>
    <definedName name="EDC55VJIP" hidden="1">{"MONA",#N/A,FALSE,"S"}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 localSheetId="4">#REF!</definedName>
    <definedName name="Notes" localSheetId="5">#REF!</definedName>
    <definedName name="Notes">#REF!</definedName>
    <definedName name="p" localSheetId="3">[4]labels!#REF!</definedName>
    <definedName name="p" localSheetId="4">[4]labels!#REF!</definedName>
    <definedName name="p" localSheetId="5">[4]labels!#REF!</definedName>
    <definedName name="p">[5]labels!#REF!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 localSheetId="4">#REF!</definedName>
    <definedName name="Pilot2" localSheetId="5">#REF!</definedName>
    <definedName name="Pilot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 localSheetId="4">#REF!</definedName>
    <definedName name="Range_Country" localSheetId="5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 localSheetId="4">#REF!</definedName>
    <definedName name="Range_DownloadDateTime" localSheetId="5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 localSheetId="4">#REF!</definedName>
    <definedName name="Range_DSTNotes" localSheetId="5">#REF!</definedName>
    <definedName name="Range_DSTNotes">#REF!</definedName>
    <definedName name="Range_InValidResultsStart" localSheetId="3">#REF!</definedName>
    <definedName name="Range_InValidResultsStart" localSheetId="4">#REF!</definedName>
    <definedName name="Range_InValidResultsStart" localSheetId="5">#REF!</definedName>
    <definedName name="Range_InValidResultsStart">#REF!</definedName>
    <definedName name="Range_NumberofFailuresStart" localSheetId="3">#REF!</definedName>
    <definedName name="Range_NumberofFailuresStart" localSheetId="4">#REF!</definedName>
    <definedName name="Range_NumberofFailuresStart" localSheetId="5">#REF!</definedName>
    <definedName name="Range_NumberofFailuresStart">#REF!</definedName>
    <definedName name="Range_ReportFormName" localSheetId="3">#REF!</definedName>
    <definedName name="Range_ReportFormName" localSheetId="4">#REF!</definedName>
    <definedName name="Range_ReportFormName" localSheetId="5">#REF!</definedName>
    <definedName name="Range_ReportFormName">#REF!</definedName>
    <definedName name="Range_ValidationResultsStart" localSheetId="3">#REF!</definedName>
    <definedName name="Range_ValidationResultsStart" localSheetId="4">#REF!</definedName>
    <definedName name="Range_ValidationResultsStart" localSheetId="5">#REF!</definedName>
    <definedName name="Range_ValidationResultsStart">#REF!</definedName>
    <definedName name="Range_ValidationRulesStart" localSheetId="3">#REF!</definedName>
    <definedName name="Range_ValidationRulesStart" localSheetId="4">#REF!</definedName>
    <definedName name="Range_ValidationRulesStart" localSheetId="5">#REF!</definedName>
    <definedName name="Range_ValidationRulesStart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[6]Control!$A$19:$A$20</definedName>
    <definedName name="rrrrrrrrrr">[6]Control!$C$4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3">#REF!,[7]Contents!$A$87:$H$247</definedName>
    <definedName name="Table135" localSheetId="4">#REF!,[7]Contents!$A$87:$H$247</definedName>
    <definedName name="Table135" localSheetId="5">#REF!,[7]Contents!$A$87:$H$247</definedName>
    <definedName name="Table135">#REF!,[8]Contents!$A$87:$H$247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3">#REF!,[9]Contents!$A$87:$H$247</definedName>
    <definedName name="Table21" localSheetId="4">#REF!,[9]Contents!$A$87:$H$247</definedName>
    <definedName name="Table21" localSheetId="5">#REF!,[9]Contents!$A$87:$H$247</definedName>
    <definedName name="Table21">#REF!,[10]Contents!$A$87:$H$247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 localSheetId="4">#REF!</definedName>
    <definedName name="Test" localSheetId="5">#REF!</definedName>
    <definedName name="Test">#REF!</definedName>
    <definedName name="Test1" localSheetId="3">#REF!</definedName>
    <definedName name="Test1" localSheetId="4">#REF!</definedName>
    <definedName name="Test1" localSheetId="5">#REF!</definedName>
    <definedName name="Test1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[11]Control!$B$13</definedName>
    <definedName name="Year">[3]Control!$C$3</definedName>
    <definedName name="zDollarGDP">[12]ass!$A$7:$IV$7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[12]oth!$A$17:$IV$17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[12]ass!$A$24:$IV$24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_xlnm.Print_Titles" localSheetId="4">'1.4 '!$B:$B,'1.4 '!$2:$6</definedName>
    <definedName name="_xlnm.Print_Titles" localSheetId="5">'1.5'!$B:$B,'1.5'!$2:$7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нига3" localSheetId="3">#REF!</definedName>
    <definedName name="книга3" localSheetId="4">#REF!</definedName>
    <definedName name="книга3" localSheetId="5">#REF!</definedName>
    <definedName name="книга3">#REF!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'1'!$B$1:$L$37</definedName>
    <definedName name="_xlnm.Print_Area" localSheetId="1">'1.1 '!$A$2:$L$41</definedName>
    <definedName name="_xlnm.Print_Area" localSheetId="2">'1.2'!$A$2:$L$40</definedName>
    <definedName name="_xlnm.Print_Area" localSheetId="3">'1.3'!$A$2:$K$45</definedName>
    <definedName name="_xlnm.Print_Area" localSheetId="4">'1.4 '!$A$2:$O$53</definedName>
    <definedName name="_xlnm.Print_Area" localSheetId="5">'1.5'!$A$2:$O$54</definedName>
    <definedName name="_xlnm.Print_Area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52511"/>
</workbook>
</file>

<file path=xl/calcChain.xml><?xml version="1.0" encoding="utf-8"?>
<calcChain xmlns="http://schemas.openxmlformats.org/spreadsheetml/2006/main">
  <c r="A53" i="89" l="1"/>
  <c r="A52" i="88"/>
  <c r="A46" i="87"/>
  <c r="A41" i="81"/>
  <c r="A42" i="80"/>
  <c r="B16" i="3" l="1"/>
  <c r="K6" i="87" l="1"/>
  <c r="K38" i="87"/>
  <c r="L29" i="80" l="1"/>
  <c r="L24" i="81" l="1"/>
  <c r="L20" i="81"/>
  <c r="L23" i="81"/>
  <c r="L22" i="81"/>
  <c r="L18" i="81"/>
  <c r="L21" i="81"/>
  <c r="L19" i="81"/>
  <c r="L15" i="81"/>
  <c r="L25" i="80"/>
  <c r="L24" i="80"/>
  <c r="L23" i="80"/>
  <c r="L22" i="80"/>
  <c r="L20" i="80"/>
  <c r="L21" i="80"/>
  <c r="L19" i="80"/>
  <c r="L15" i="80"/>
  <c r="B10" i="3"/>
  <c r="L25" i="81" l="1"/>
  <c r="L26" i="80"/>
  <c r="K37" i="87"/>
  <c r="B40" i="87"/>
  <c r="B38" i="87"/>
  <c r="B34" i="87"/>
  <c r="A2" i="87"/>
  <c r="K41" i="87"/>
  <c r="G41" i="87"/>
  <c r="G38" i="87"/>
  <c r="K34" i="87"/>
  <c r="G34" i="87"/>
  <c r="L17" i="81" l="1"/>
  <c r="L18" i="80"/>
  <c r="B42" i="89"/>
  <c r="B37" i="89"/>
  <c r="B32" i="89"/>
  <c r="B38" i="88" l="1"/>
  <c r="B42" i="88"/>
  <c r="B41" i="88"/>
  <c r="B36" i="88"/>
  <c r="K26" i="87"/>
  <c r="A4" i="89" l="1"/>
  <c r="A4" i="88"/>
  <c r="A4" i="87"/>
  <c r="B5" i="3" l="1"/>
  <c r="B4" i="3"/>
  <c r="A54" i="89" l="1"/>
  <c r="A52" i="89"/>
  <c r="A51" i="89"/>
  <c r="A50" i="89"/>
  <c r="B10" i="89"/>
  <c r="B11" i="89"/>
  <c r="B12" i="89"/>
  <c r="B13" i="89"/>
  <c r="B14" i="89"/>
  <c r="B28" i="89"/>
  <c r="B16" i="89"/>
  <c r="B17" i="89"/>
  <c r="B15" i="89"/>
  <c r="B19" i="89"/>
  <c r="B22" i="89"/>
  <c r="B25" i="89"/>
  <c r="B20" i="89"/>
  <c r="B21" i="89"/>
  <c r="B18" i="89"/>
  <c r="B23" i="89"/>
  <c r="B24" i="89"/>
  <c r="B27" i="89"/>
  <c r="B31" i="89"/>
  <c r="B26" i="89"/>
  <c r="B29" i="89"/>
  <c r="B33" i="89"/>
  <c r="B34" i="89"/>
  <c r="B30" i="89"/>
  <c r="B38" i="89"/>
  <c r="B43" i="89"/>
  <c r="B35" i="89"/>
  <c r="B40" i="89"/>
  <c r="B39" i="89"/>
  <c r="B41" i="89"/>
  <c r="B36" i="89"/>
  <c r="B44" i="89"/>
  <c r="B45" i="89"/>
  <c r="B9" i="89"/>
  <c r="B6" i="89"/>
  <c r="A6" i="89"/>
  <c r="A3" i="89"/>
  <c r="A2" i="89"/>
  <c r="A1" i="89"/>
  <c r="A53" i="88"/>
  <c r="A51" i="88"/>
  <c r="A50" i="88"/>
  <c r="A49" i="88"/>
  <c r="B43" i="88"/>
  <c r="B9" i="88"/>
  <c r="B10" i="88"/>
  <c r="B11" i="88"/>
  <c r="B12" i="88"/>
  <c r="B15" i="88"/>
  <c r="B13" i="88"/>
  <c r="B14" i="88"/>
  <c r="B21" i="88"/>
  <c r="B17" i="88"/>
  <c r="B19" i="88"/>
  <c r="B18" i="88"/>
  <c r="B20" i="88"/>
  <c r="B23" i="88"/>
  <c r="B25" i="88"/>
  <c r="B22" i="88"/>
  <c r="B16" i="88"/>
  <c r="B24" i="88"/>
  <c r="B28" i="88"/>
  <c r="B30" i="88"/>
  <c r="B31" i="88"/>
  <c r="B26" i="88"/>
  <c r="B27" i="88"/>
  <c r="B32" i="88"/>
  <c r="B29" i="88"/>
  <c r="B35" i="88"/>
  <c r="B33" i="88"/>
  <c r="B37" i="88"/>
  <c r="B40" i="88"/>
  <c r="B34" i="88"/>
  <c r="B39" i="88"/>
  <c r="B8" i="88"/>
  <c r="B5" i="88"/>
  <c r="A5" i="88"/>
  <c r="A3" i="88"/>
  <c r="A2" i="88"/>
  <c r="A1" i="88"/>
  <c r="A45" i="87"/>
  <c r="A44" i="87"/>
  <c r="A43" i="87"/>
  <c r="B10" i="87"/>
  <c r="B11" i="87"/>
  <c r="B13" i="87"/>
  <c r="B18" i="87"/>
  <c r="B14" i="87"/>
  <c r="B12" i="87"/>
  <c r="B16" i="87"/>
  <c r="B15" i="87"/>
  <c r="B19" i="87"/>
  <c r="B27" i="87"/>
  <c r="B22" i="87"/>
  <c r="B17" i="87"/>
  <c r="B21" i="87"/>
  <c r="B20" i="87"/>
  <c r="B23" i="87"/>
  <c r="B24" i="87"/>
  <c r="B28" i="87"/>
  <c r="B26" i="87"/>
  <c r="B29" i="87"/>
  <c r="B25" i="87"/>
  <c r="B36" i="87"/>
  <c r="B30" i="87"/>
  <c r="B31" i="87"/>
  <c r="B35" i="87"/>
  <c r="B33" i="87"/>
  <c r="B37" i="87"/>
  <c r="B32" i="87"/>
  <c r="B39" i="87"/>
  <c r="B9" i="87"/>
  <c r="B8" i="87"/>
  <c r="B7" i="87"/>
  <c r="B6" i="87"/>
  <c r="K5" i="87"/>
  <c r="J5" i="87"/>
  <c r="I5" i="87"/>
  <c r="H5" i="87"/>
  <c r="G5" i="87"/>
  <c r="B5" i="87"/>
  <c r="A5" i="87"/>
  <c r="A3" i="87"/>
  <c r="A1" i="87"/>
  <c r="B6" i="3" l="1"/>
  <c r="B49" i="89" l="1"/>
  <c r="HQ9" i="89"/>
  <c r="K39" i="87"/>
  <c r="G39" i="87"/>
  <c r="K40" i="87"/>
  <c r="G40" i="87"/>
  <c r="K32" i="87"/>
  <c r="G32" i="87"/>
  <c r="G37" i="87"/>
  <c r="K33" i="87"/>
  <c r="G33" i="87"/>
  <c r="K35" i="87"/>
  <c r="G35" i="87"/>
  <c r="K31" i="87"/>
  <c r="G31" i="87"/>
  <c r="K30" i="87"/>
  <c r="G30" i="87"/>
  <c r="K36" i="87"/>
  <c r="G36" i="87"/>
  <c r="K25" i="87"/>
  <c r="G25" i="87"/>
  <c r="K29" i="87"/>
  <c r="G29" i="87"/>
  <c r="G26" i="87"/>
  <c r="K28" i="87"/>
  <c r="G28" i="87"/>
  <c r="K24" i="87"/>
  <c r="G24" i="87"/>
  <c r="K23" i="87"/>
  <c r="G23" i="87"/>
  <c r="K20" i="87"/>
  <c r="G20" i="87"/>
  <c r="K21" i="87"/>
  <c r="G21" i="87"/>
  <c r="K17" i="87"/>
  <c r="G17" i="87"/>
  <c r="K22" i="87"/>
  <c r="G22" i="87"/>
  <c r="K27" i="87"/>
  <c r="G27" i="87"/>
  <c r="K19" i="87"/>
  <c r="G19" i="87"/>
  <c r="K15" i="87"/>
  <c r="G15" i="87"/>
  <c r="K16" i="87"/>
  <c r="G16" i="87"/>
  <c r="K12" i="87"/>
  <c r="G12" i="87"/>
  <c r="K14" i="87"/>
  <c r="G14" i="87"/>
  <c r="K18" i="87"/>
  <c r="G18" i="87"/>
  <c r="K13" i="87"/>
  <c r="G13" i="87"/>
  <c r="K11" i="87"/>
  <c r="G11" i="87"/>
  <c r="K10" i="87"/>
  <c r="G10" i="87"/>
  <c r="K9" i="87"/>
  <c r="G9" i="87"/>
  <c r="K8" i="87"/>
  <c r="G8" i="87"/>
  <c r="K7" i="87"/>
  <c r="G7" i="87"/>
  <c r="G6" i="87"/>
  <c r="H41" i="87" l="1"/>
  <c r="H34" i="87"/>
  <c r="H38" i="87"/>
  <c r="H7" i="87"/>
  <c r="H9" i="87"/>
  <c r="H11" i="87"/>
  <c r="H18" i="87"/>
  <c r="H12" i="87"/>
  <c r="H15" i="87"/>
  <c r="H27" i="87"/>
  <c r="H17" i="87"/>
  <c r="H20" i="87"/>
  <c r="H24" i="87"/>
  <c r="H26" i="87"/>
  <c r="H25" i="87"/>
  <c r="H30" i="87"/>
  <c r="H33" i="87"/>
  <c r="H39" i="87"/>
  <c r="H8" i="87"/>
  <c r="H10" i="87"/>
  <c r="H13" i="87"/>
  <c r="H14" i="87"/>
  <c r="H16" i="87"/>
  <c r="H19" i="87"/>
  <c r="H22" i="87"/>
  <c r="H21" i="87"/>
  <c r="H23" i="87"/>
  <c r="H28" i="87"/>
  <c r="H29" i="87"/>
  <c r="H36" i="87"/>
  <c r="H31" i="87"/>
  <c r="H35" i="87"/>
  <c r="H37" i="87"/>
  <c r="H32" i="87"/>
  <c r="H40" i="87"/>
  <c r="L35" i="81" l="1"/>
  <c r="L34" i="81"/>
  <c r="L33" i="81"/>
  <c r="L32" i="81"/>
  <c r="L31" i="81"/>
  <c r="K24" i="81"/>
  <c r="L30" i="81"/>
  <c r="L29" i="81"/>
  <c r="L28" i="81"/>
  <c r="K23" i="81"/>
  <c r="K22" i="81"/>
  <c r="K21" i="81"/>
  <c r="K20" i="81"/>
  <c r="K18" i="81"/>
  <c r="K19" i="81"/>
  <c r="L36" i="80"/>
  <c r="L35" i="80"/>
  <c r="L34" i="80"/>
  <c r="L33" i="80"/>
  <c r="K23" i="80"/>
  <c r="L32" i="80"/>
  <c r="L31" i="80"/>
  <c r="K19" i="80"/>
  <c r="L30" i="80"/>
  <c r="K25" i="80"/>
  <c r="K24" i="80"/>
  <c r="K22" i="80"/>
  <c r="K21" i="80"/>
  <c r="K20" i="80"/>
  <c r="K15" i="80"/>
  <c r="K15" i="81"/>
  <c r="K25" i="81" l="1"/>
  <c r="L36" i="81"/>
  <c r="K26" i="80"/>
  <c r="L37" i="80"/>
  <c r="K17" i="81"/>
  <c r="K18" i="80" l="1"/>
  <c r="A41" i="80" l="1"/>
  <c r="K31" i="80" l="1"/>
  <c r="K29" i="80"/>
  <c r="J20" i="80" l="1"/>
  <c r="K30" i="81"/>
  <c r="K31" i="81"/>
  <c r="K32" i="81"/>
  <c r="K33" i="81"/>
  <c r="K34" i="81"/>
  <c r="K35" i="81"/>
  <c r="K29" i="81"/>
  <c r="K28" i="81"/>
  <c r="K32" i="80"/>
  <c r="K33" i="80"/>
  <c r="K34" i="80"/>
  <c r="K35" i="80"/>
  <c r="K36" i="80"/>
  <c r="K30" i="80"/>
  <c r="J31" i="80"/>
  <c r="J29" i="80"/>
  <c r="D21" i="81" l="1"/>
  <c r="I19" i="80"/>
  <c r="J29" i="81"/>
  <c r="J31" i="81"/>
  <c r="J35" i="81"/>
  <c r="J34" i="81"/>
  <c r="J30" i="81"/>
  <c r="J33" i="81"/>
  <c r="J32" i="81"/>
  <c r="J34" i="80"/>
  <c r="J23" i="80"/>
  <c r="J30" i="80"/>
  <c r="J19" i="80"/>
  <c r="J22" i="80"/>
  <c r="J33" i="80"/>
  <c r="J36" i="80"/>
  <c r="J25" i="80"/>
  <c r="J32" i="80"/>
  <c r="J21" i="80"/>
  <c r="J35" i="80"/>
  <c r="J24" i="80"/>
  <c r="J23" i="81"/>
  <c r="J21" i="81"/>
  <c r="J19" i="81"/>
  <c r="J28" i="81"/>
  <c r="J24" i="81"/>
  <c r="J22" i="81"/>
  <c r="J20" i="81"/>
  <c r="J18" i="81"/>
  <c r="E35" i="80"/>
  <c r="F35" i="80"/>
  <c r="A1" i="80" l="1"/>
  <c r="A40" i="81" l="1"/>
  <c r="A39" i="81"/>
  <c r="A38" i="81"/>
  <c r="A36" i="81"/>
  <c r="A35" i="81"/>
  <c r="A34" i="81"/>
  <c r="A33" i="81"/>
  <c r="A32" i="81"/>
  <c r="A31" i="81"/>
  <c r="A30" i="81" l="1"/>
  <c r="A29" i="81"/>
  <c r="A28" i="81"/>
  <c r="A27" i="81"/>
  <c r="A25" i="81"/>
  <c r="A24" i="81"/>
  <c r="A23" i="81"/>
  <c r="A22" i="81"/>
  <c r="A21" i="81"/>
  <c r="A20" i="81" l="1"/>
  <c r="A19" i="81"/>
  <c r="A18" i="81"/>
  <c r="A17" i="81"/>
  <c r="A16" i="81"/>
  <c r="A15" i="81"/>
  <c r="A14" i="81"/>
  <c r="A13" i="81"/>
  <c r="A12" i="81"/>
  <c r="A11" i="81"/>
  <c r="A10" i="81"/>
  <c r="A9" i="81"/>
  <c r="A8" i="81"/>
  <c r="A7" i="81"/>
  <c r="A5" i="81"/>
  <c r="A3" i="81"/>
  <c r="A2" i="81"/>
  <c r="A1" i="81"/>
  <c r="A40" i="80"/>
  <c r="A39" i="80"/>
  <c r="A37" i="80"/>
  <c r="A36" i="80"/>
  <c r="A35" i="80"/>
  <c r="A34" i="80"/>
  <c r="A33" i="80"/>
  <c r="A32" i="80"/>
  <c r="A31" i="80"/>
  <c r="A30" i="80"/>
  <c r="A29" i="80"/>
  <c r="A28" i="80"/>
  <c r="A26" i="80"/>
  <c r="A25" i="80"/>
  <c r="A24" i="80"/>
  <c r="A23" i="80"/>
  <c r="A22" i="80"/>
  <c r="A21" i="80"/>
  <c r="A20" i="80"/>
  <c r="A19" i="80"/>
  <c r="A18" i="80"/>
  <c r="A17" i="80"/>
  <c r="A15" i="80"/>
  <c r="A14" i="80"/>
  <c r="A13" i="80"/>
  <c r="A12" i="80"/>
  <c r="A11" i="80"/>
  <c r="A10" i="80"/>
  <c r="A9" i="80"/>
  <c r="A8" i="80"/>
  <c r="A7" i="80"/>
  <c r="A5" i="80"/>
  <c r="A3" i="80"/>
  <c r="A2" i="80"/>
  <c r="E28" i="81" l="1"/>
  <c r="G28" i="81"/>
  <c r="I28" i="81"/>
  <c r="D18" i="81"/>
  <c r="D20" i="81"/>
  <c r="D22" i="81"/>
  <c r="D24" i="81"/>
  <c r="D15" i="80"/>
  <c r="D26" i="80" s="1"/>
  <c r="F19" i="80"/>
  <c r="E30" i="80"/>
  <c r="G30" i="80"/>
  <c r="I30" i="80"/>
  <c r="E32" i="80"/>
  <c r="G32" i="80"/>
  <c r="I32" i="80"/>
  <c r="E34" i="80"/>
  <c r="G34" i="80"/>
  <c r="I34" i="80"/>
  <c r="E36" i="80"/>
  <c r="G36" i="80"/>
  <c r="I36" i="80"/>
  <c r="D19" i="80"/>
  <c r="E29" i="80"/>
  <c r="G29" i="80"/>
  <c r="I29" i="80"/>
  <c r="H30" i="80"/>
  <c r="E31" i="80"/>
  <c r="G31" i="80"/>
  <c r="I31" i="80"/>
  <c r="E33" i="80"/>
  <c r="G33" i="80"/>
  <c r="I33" i="80"/>
  <c r="G35" i="80"/>
  <c r="I35" i="80"/>
  <c r="H19" i="80"/>
  <c r="D15" i="81"/>
  <c r="D25" i="81" s="1"/>
  <c r="F15" i="81"/>
  <c r="F25" i="81" s="1"/>
  <c r="J15" i="81"/>
  <c r="K36" i="81" s="1"/>
  <c r="F19" i="81"/>
  <c r="E18" i="81"/>
  <c r="G18" i="81"/>
  <c r="G29" i="81"/>
  <c r="I18" i="81"/>
  <c r="E30" i="81"/>
  <c r="E19" i="81"/>
  <c r="G30" i="81"/>
  <c r="G19" i="81"/>
  <c r="I30" i="81"/>
  <c r="I19" i="81"/>
  <c r="E20" i="81"/>
  <c r="G20" i="81"/>
  <c r="G31" i="81"/>
  <c r="I20" i="81"/>
  <c r="E32" i="81"/>
  <c r="E21" i="81"/>
  <c r="G32" i="81"/>
  <c r="G21" i="81"/>
  <c r="I32" i="81"/>
  <c r="I21" i="81"/>
  <c r="E22" i="81"/>
  <c r="G22" i="81"/>
  <c r="G33" i="81"/>
  <c r="I22" i="81"/>
  <c r="E34" i="81"/>
  <c r="E23" i="81"/>
  <c r="G34" i="81"/>
  <c r="G23" i="81"/>
  <c r="I34" i="81"/>
  <c r="I23" i="81"/>
  <c r="E24" i="81"/>
  <c r="G24" i="81"/>
  <c r="G35" i="81"/>
  <c r="I24" i="81"/>
  <c r="G15" i="81"/>
  <c r="F28" i="81"/>
  <c r="I29" i="81"/>
  <c r="F30" i="81"/>
  <c r="I31" i="81"/>
  <c r="F32" i="81"/>
  <c r="I33" i="81"/>
  <c r="F34" i="81"/>
  <c r="I35" i="81"/>
  <c r="H28" i="81"/>
  <c r="H15" i="81"/>
  <c r="F29" i="81"/>
  <c r="F18" i="81"/>
  <c r="H29" i="81"/>
  <c r="D19" i="81"/>
  <c r="H30" i="81"/>
  <c r="H19" i="81"/>
  <c r="H32" i="81"/>
  <c r="D23" i="81"/>
  <c r="H34" i="81"/>
  <c r="E15" i="81"/>
  <c r="I15" i="81"/>
  <c r="H18" i="81"/>
  <c r="H20" i="81"/>
  <c r="F21" i="81"/>
  <c r="H22" i="81"/>
  <c r="F23" i="81"/>
  <c r="H24" i="81"/>
  <c r="E29" i="81"/>
  <c r="E31" i="81"/>
  <c r="E33" i="81"/>
  <c r="E35" i="81"/>
  <c r="F31" i="81"/>
  <c r="H31" i="81"/>
  <c r="F33" i="81"/>
  <c r="H33" i="81"/>
  <c r="F35" i="81"/>
  <c r="H35" i="81"/>
  <c r="F20" i="81"/>
  <c r="H21" i="81"/>
  <c r="F22" i="81"/>
  <c r="H23" i="81"/>
  <c r="F24" i="81"/>
  <c r="E15" i="80"/>
  <c r="G15" i="80"/>
  <c r="I15" i="80"/>
  <c r="E20" i="80"/>
  <c r="I20" i="80"/>
  <c r="E21" i="80"/>
  <c r="I21" i="80"/>
  <c r="E22" i="80"/>
  <c r="I22" i="80"/>
  <c r="E23" i="80"/>
  <c r="I23" i="80"/>
  <c r="E24" i="80"/>
  <c r="I24" i="80"/>
  <c r="E25" i="80"/>
  <c r="I25" i="80"/>
  <c r="F30" i="80"/>
  <c r="F32" i="80"/>
  <c r="F34" i="80"/>
  <c r="F36" i="80"/>
  <c r="F29" i="80"/>
  <c r="H29" i="80"/>
  <c r="D20" i="80"/>
  <c r="F31" i="80"/>
  <c r="F20" i="80"/>
  <c r="H31" i="80"/>
  <c r="H20" i="80"/>
  <c r="D21" i="80"/>
  <c r="F21" i="80"/>
  <c r="H21" i="80"/>
  <c r="D22" i="80"/>
  <c r="F33" i="80"/>
  <c r="F22" i="80"/>
  <c r="H33" i="80"/>
  <c r="H22" i="80"/>
  <c r="D23" i="80"/>
  <c r="F23" i="80"/>
  <c r="H23" i="80"/>
  <c r="D24" i="80"/>
  <c r="F24" i="80"/>
  <c r="H35" i="80"/>
  <c r="H24" i="80"/>
  <c r="D25" i="80"/>
  <c r="F25" i="80"/>
  <c r="H25" i="80"/>
  <c r="F15" i="80"/>
  <c r="H15" i="80"/>
  <c r="J15" i="80"/>
  <c r="K37" i="80" s="1"/>
  <c r="E19" i="80"/>
  <c r="G19" i="80"/>
  <c r="G20" i="80"/>
  <c r="G21" i="80"/>
  <c r="G22" i="80"/>
  <c r="G23" i="80"/>
  <c r="G24" i="80"/>
  <c r="G25" i="80"/>
  <c r="H32" i="80"/>
  <c r="H34" i="80"/>
  <c r="H36" i="80"/>
  <c r="J37" i="80" l="1"/>
  <c r="J26" i="80"/>
  <c r="J18" i="80" s="1"/>
  <c r="J36" i="81"/>
  <c r="J25" i="81"/>
  <c r="J17" i="81" s="1"/>
  <c r="D17" i="81"/>
  <c r="E36" i="81"/>
  <c r="E25" i="81"/>
  <c r="E17" i="81" s="1"/>
  <c r="F36" i="81"/>
  <c r="G36" i="81"/>
  <c r="G25" i="81"/>
  <c r="G17" i="81" s="1"/>
  <c r="I36" i="81"/>
  <c r="I25" i="81"/>
  <c r="I17" i="81" s="1"/>
  <c r="F17" i="81"/>
  <c r="H25" i="81"/>
  <c r="H17" i="81" s="1"/>
  <c r="H36" i="81"/>
  <c r="H37" i="80"/>
  <c r="H26" i="80"/>
  <c r="H18" i="80" s="1"/>
  <c r="D18" i="80"/>
  <c r="I37" i="80"/>
  <c r="I26" i="80"/>
  <c r="I18" i="80" s="1"/>
  <c r="E37" i="80"/>
  <c r="E26" i="80"/>
  <c r="E18" i="80" s="1"/>
  <c r="F37" i="80"/>
  <c r="F26" i="80"/>
  <c r="F18" i="80" s="1"/>
  <c r="G37" i="80"/>
  <c r="G26" i="80"/>
  <c r="G18" i="80" s="1"/>
  <c r="B1" i="3" l="1"/>
  <c r="B2" i="3"/>
  <c r="B3" i="3"/>
</calcChain>
</file>

<file path=xl/sharedStrings.xml><?xml version="1.0" encoding="utf-8"?>
<sst xmlns="http://schemas.openxmlformats.org/spreadsheetml/2006/main" count="522" uniqueCount="221">
  <si>
    <t>Найменування  груп 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</si>
  <si>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</si>
  <si>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</si>
  <si>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</si>
  <si>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</si>
  <si>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</si>
  <si>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</si>
  <si>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Машини, устаткування, транспортні засоби та  прилади</t>
  </si>
  <si>
    <t>Різне*</t>
  </si>
  <si>
    <t>Структура, %</t>
  </si>
  <si>
    <t>УСЬОГО</t>
  </si>
  <si>
    <t>Машини, устаткування, транспортні засоби та прилади</t>
  </si>
  <si>
    <t>Темпи зростання до відповідного періоду попереднього року,%</t>
  </si>
  <si>
    <t>*З урахуванням неформальної торгівлі.</t>
  </si>
  <si>
    <t>укр</t>
  </si>
  <si>
    <t xml:space="preserve"> Description </t>
  </si>
  <si>
    <t>Agricultural products</t>
  </si>
  <si>
    <t>Mineral products</t>
  </si>
  <si>
    <t>Chemicals</t>
  </si>
  <si>
    <t>Timber and wood products</t>
  </si>
  <si>
    <t>Industrial goods</t>
  </si>
  <si>
    <t>Ferrrous and nonferrous metals</t>
  </si>
  <si>
    <t>Machinery and equipment</t>
  </si>
  <si>
    <t>Other*</t>
  </si>
  <si>
    <t>% of total</t>
  </si>
  <si>
    <t>TOTAL</t>
  </si>
  <si>
    <t>Index on values in % (y-o-y)</t>
  </si>
  <si>
    <t>*Including informal trade</t>
  </si>
  <si>
    <t>1.14 Dynamics of Goods Imports by Country</t>
  </si>
  <si>
    <t xml:space="preserve">1.14 Динаміка імпорту товарів у розрізі країн світу </t>
  </si>
  <si>
    <t>УСЬОГО, млн грн</t>
  </si>
  <si>
    <t xml:space="preserve">№ </t>
  </si>
  <si>
    <t>Країни</t>
  </si>
  <si>
    <t>Rank</t>
  </si>
  <si>
    <t>Countries</t>
  </si>
  <si>
    <t>China</t>
  </si>
  <si>
    <t>Poland</t>
  </si>
  <si>
    <t>Turkey</t>
  </si>
  <si>
    <t>Румунія</t>
  </si>
  <si>
    <t>Romania</t>
  </si>
  <si>
    <t>Germany</t>
  </si>
  <si>
    <t>Bulgaria</t>
  </si>
  <si>
    <t>Italy</t>
  </si>
  <si>
    <t>Spain</t>
  </si>
  <si>
    <t>India</t>
  </si>
  <si>
    <t>Lithuania</t>
  </si>
  <si>
    <t>Сполучені Штати Америки</t>
  </si>
  <si>
    <t>United States of America</t>
  </si>
  <si>
    <t>Netherlands</t>
  </si>
  <si>
    <t>Угорщина</t>
  </si>
  <si>
    <t>Hungary</t>
  </si>
  <si>
    <t>Slovakia</t>
  </si>
  <si>
    <t>Czech Republic</t>
  </si>
  <si>
    <t>France</t>
  </si>
  <si>
    <t>Сполучене Королівство Великої Британії та Північної Ірландії</t>
  </si>
  <si>
    <t>United Kingdom of Great Britain and Northern Ireland</t>
  </si>
  <si>
    <t>Belgium</t>
  </si>
  <si>
    <t>Greece</t>
  </si>
  <si>
    <t>Republic of Moldova</t>
  </si>
  <si>
    <t>Switzerland</t>
  </si>
  <si>
    <t>Austria</t>
  </si>
  <si>
    <t>Sweden</t>
  </si>
  <si>
    <t>Японія</t>
  </si>
  <si>
    <t>Japan</t>
  </si>
  <si>
    <t>Egypt</t>
  </si>
  <si>
    <t>Республіка Корея</t>
  </si>
  <si>
    <t>Republic of Korea</t>
  </si>
  <si>
    <t>Kazakhstan</t>
  </si>
  <si>
    <t>Latvia</t>
  </si>
  <si>
    <t>Azerbaijan</t>
  </si>
  <si>
    <t>Saudi Arabia</t>
  </si>
  <si>
    <t>Israel</t>
  </si>
  <si>
    <t>Viet Nam</t>
  </si>
  <si>
    <t xml:space="preserve">*Дані Державної служби статистики України </t>
  </si>
  <si>
    <t>*According to State Statistics Service of Ukraine data</t>
  </si>
  <si>
    <t>у % до загального обсягу</t>
  </si>
  <si>
    <t>II кв. 2020 у % до II кв. 2019</t>
  </si>
  <si>
    <t>QII 2020 to QII 2019 (%)</t>
  </si>
  <si>
    <t>(відповідно до КПБ6)</t>
  </si>
  <si>
    <t>according to BPM6 methodology</t>
  </si>
  <si>
    <t>Млн гривня</t>
  </si>
  <si>
    <t>Million  Hryvnia</t>
  </si>
  <si>
    <t>II кв. 2017 у % до II кв. 2016</t>
  </si>
  <si>
    <t xml:space="preserve"> 2017 у % до 2016</t>
  </si>
  <si>
    <t xml:space="preserve"> 2017 to 2016 (%)</t>
  </si>
  <si>
    <t>січ.-вер. 2019 у % до січ.-вер. 2018</t>
  </si>
  <si>
    <t>НI 2019 to HI 2018 (%)</t>
  </si>
  <si>
    <t xml:space="preserve"> 2018 у % до 2017</t>
  </si>
  <si>
    <t xml:space="preserve"> 2018 to 2017 (%)</t>
  </si>
  <si>
    <t>II кв. 2019 у % до II кв. 2018</t>
  </si>
  <si>
    <t>QII 2019 to QII 2018 (%)</t>
  </si>
  <si>
    <t>Jan-Sept 2019 to Jan-Sept 2018 (%)</t>
  </si>
  <si>
    <t xml:space="preserve">до змісту </t>
  </si>
  <si>
    <t xml:space="preserve"> to title</t>
  </si>
  <si>
    <t>I півр. 2018 у % до I півр. 2017</t>
  </si>
  <si>
    <t>НI 2018 to HI 2017 (%)</t>
  </si>
  <si>
    <t>QII 2017 to QII 2016 (%)</t>
  </si>
  <si>
    <t>IV кв. 2016 у % до IV кв. 2015</t>
  </si>
  <si>
    <t>QIV 2016 to QIV 2015 (%)</t>
  </si>
  <si>
    <t>QI 2021 to QI 2020 (%)</t>
  </si>
  <si>
    <t xml:space="preserve"> 2019 у % до 2018</t>
  </si>
  <si>
    <t xml:space="preserve"> 2019 to 2018 (%)</t>
  </si>
  <si>
    <t>у 6.3 р.б.</t>
  </si>
  <si>
    <t>6.3 times more</t>
  </si>
  <si>
    <t>2022 у % до 2021</t>
  </si>
  <si>
    <t>I кв. 2021 у % до I кв. 2020</t>
  </si>
  <si>
    <t>Iraq</t>
  </si>
  <si>
    <t>Грузія</t>
  </si>
  <si>
    <t>Georgia</t>
  </si>
  <si>
    <t>Lebanon</t>
  </si>
  <si>
    <t>Об'єднані Арабські Емірати</t>
  </si>
  <si>
    <t>United Arab Emirates</t>
  </si>
  <si>
    <t>Примітки:</t>
  </si>
  <si>
    <t>Notes:</t>
  </si>
  <si>
    <t xml:space="preserve"> В окремих випадках сума складових може не дорівнювати підсумку у зв’язку з округленням даних.</t>
  </si>
  <si>
    <t xml:space="preserve"> In some cases, the sum of the components may not be equal to the result due to rounding. </t>
  </si>
  <si>
    <t>I півр. 2021 у % до I півр. 2020</t>
  </si>
  <si>
    <t>НI 2021 to HI 2020 (%)</t>
  </si>
  <si>
    <t>до змісту</t>
  </si>
  <si>
    <t>січ.-вер. 2018 у % до січ.-вер. 2017</t>
  </si>
  <si>
    <t>Jan-Sept 2018 to Jan-Sept 2017 (%)</t>
  </si>
  <si>
    <t>Млн дол. США</t>
  </si>
  <si>
    <t>№</t>
  </si>
  <si>
    <t>I кв. 2018 у % до I кв. 2017</t>
  </si>
  <si>
    <t>QI 2018 to QI 2017 (%)</t>
  </si>
  <si>
    <t>січ.-вер. 2016 у % до січ-вер. 2015</t>
  </si>
  <si>
    <t>Jan-Sept 2016 to Jan-Sept 2015 (%)</t>
  </si>
  <si>
    <t>І півр. 2016 у % до I півр. 2015</t>
  </si>
  <si>
    <t>НI 2016 to HI 2015 (%)</t>
  </si>
  <si>
    <t>HI 2018 to HI 2017 (%)</t>
  </si>
  <si>
    <t>to title</t>
  </si>
  <si>
    <t>Million USD</t>
  </si>
  <si>
    <t xml:space="preserve"> 2022 to  2021 (%)</t>
  </si>
  <si>
    <t>у 5.1 р.б.</t>
  </si>
  <si>
    <t>5.1 times more</t>
  </si>
  <si>
    <t>Belarus</t>
  </si>
  <si>
    <t xml:space="preserve"> 2021 у % до 2020</t>
  </si>
  <si>
    <t xml:space="preserve"> 2021 to 2020 (%)</t>
  </si>
  <si>
    <t>січ.- вер. 2022 у % до січ.- вер. 2021</t>
  </si>
  <si>
    <t>Jan-Sept 2022 to Jan-Sept 2021 (%)</t>
  </si>
  <si>
    <t>у 4.5 р.б.</t>
  </si>
  <si>
    <t>4.5 times more</t>
  </si>
  <si>
    <t>Norway</t>
  </si>
  <si>
    <t>Finland</t>
  </si>
  <si>
    <t>I кв. 2023 у % до I кв. 2022</t>
  </si>
  <si>
    <t>QI 2023 to QI 2022 (%)</t>
  </si>
  <si>
    <t>Канада</t>
  </si>
  <si>
    <t>Canada</t>
  </si>
  <si>
    <t>у 11,4 р.б.</t>
  </si>
  <si>
    <t>11.4 times more</t>
  </si>
  <si>
    <t>у 5,3 р.б.</t>
  </si>
  <si>
    <t>5.3 times more</t>
  </si>
  <si>
    <t>eng</t>
  </si>
  <si>
    <t>російська федерація</t>
  </si>
  <si>
    <t>russian federation</t>
  </si>
  <si>
    <t>Since 2014, data exclude the temporarily occupied by the russian federation territories of Ukraine.</t>
  </si>
  <si>
    <t xml:space="preserve"> З 2014 року дані подаються без урахування тимчасово окупованої російською федерацією території України.</t>
  </si>
  <si>
    <t xml:space="preserve"> Since 2014, data exclude the temporarily occupied by the russian federation territories of Ukraine.</t>
  </si>
  <si>
    <t>січ.-вер. 2023 у % до січ.-вер. 2022</t>
  </si>
  <si>
    <t>Jan-Sept 2023 to Jan-Sept 2022 (%)</t>
  </si>
  <si>
    <t>Китай</t>
  </si>
  <si>
    <t>Туреччина</t>
  </si>
  <si>
    <t>Італія</t>
  </si>
  <si>
    <t>Словаччина</t>
  </si>
  <si>
    <t>Чехія</t>
  </si>
  <si>
    <t>Франція</t>
  </si>
  <si>
    <t xml:space="preserve"> Індія</t>
  </si>
  <si>
    <t>Литва</t>
  </si>
  <si>
    <t>Греція</t>
  </si>
  <si>
    <t>Австрія</t>
  </si>
  <si>
    <t>Швеція</t>
  </si>
  <si>
    <t>Швейцарія</t>
  </si>
  <si>
    <t>Латвія</t>
  </si>
  <si>
    <t>Азербайджан</t>
  </si>
  <si>
    <t>Польща</t>
  </si>
  <si>
    <t>Німеччина</t>
  </si>
  <si>
    <t>Болгарія</t>
  </si>
  <si>
    <t>Іспанія</t>
  </si>
  <si>
    <t>Нідерланди</t>
  </si>
  <si>
    <t>Бельгія</t>
  </si>
  <si>
    <t>Єгипет</t>
  </si>
  <si>
    <t>Саудівська Аравія</t>
  </si>
  <si>
    <t>В'єтнам</t>
  </si>
  <si>
    <t>Ізраїль</t>
  </si>
  <si>
    <t>Казахстан</t>
  </si>
  <si>
    <t>1.3 Питома вага країн - основних торговельних партнерів України в загальному обсязі товарообороту у IV кварталі 2023 року</t>
  </si>
  <si>
    <t>1.3 Shares of Ukraine's Top Trading Partners in the Total Goods Turnover in the IV quarter of 2023</t>
  </si>
  <si>
    <t>1.4 Динаміка експорту товарів у розрізі країн світу</t>
  </si>
  <si>
    <t xml:space="preserve">1.5 Динаміка імпорту товарів у розрізі країн світу </t>
  </si>
  <si>
    <t>1.5 Dynamics of Goods Imports by Country</t>
  </si>
  <si>
    <t>1.4 Dynamics of Goods Exports by Country</t>
  </si>
  <si>
    <t>TOTAL, million UAH</t>
  </si>
  <si>
    <t>Молдова</t>
  </si>
  <si>
    <t>Норвегія</t>
  </si>
  <si>
    <t>Ірак</t>
  </si>
  <si>
    <t>Ліван</t>
  </si>
  <si>
    <t>Португалія</t>
  </si>
  <si>
    <t>Бангладеш</t>
  </si>
  <si>
    <t>Туніс</t>
  </si>
  <si>
    <t>Portugal</t>
  </si>
  <si>
    <t>Bangladesh</t>
  </si>
  <si>
    <t>Tunisia</t>
  </si>
  <si>
    <t>Індія</t>
  </si>
  <si>
    <t>Фінляндія</t>
  </si>
  <si>
    <t>Білорусь</t>
  </si>
  <si>
    <t>Пакистан</t>
  </si>
  <si>
    <t>Малайзія</t>
  </si>
  <si>
    <t>Pakistan</t>
  </si>
  <si>
    <t>Malaysia</t>
  </si>
  <si>
    <t>1.3 Shares of Ukraine's Top Trading Partners in the Total Goods Turnover in 2023</t>
  </si>
  <si>
    <t xml:space="preserve">1.3 Питома вага країн - основних торговельних партнерів України в загальному обсязі товарообороту за 2023 </t>
  </si>
  <si>
    <t>1.4 Динаміка експорту товарів у розрізі країн світу*</t>
  </si>
  <si>
    <t>1.4 Dynamics of Goods Exports by Country*</t>
  </si>
  <si>
    <t>1.5 Динаміка імпорту товарів у розрізі країн світу*</t>
  </si>
  <si>
    <t>1.5 Dynamics of Goods Imports by Country*</t>
  </si>
  <si>
    <t>Перерахунок даних зовнішньої торгівлі товарами здійснюється за середньомісячними курсами</t>
  </si>
  <si>
    <t>External trade in goods data are recalculated at average monthly exchange rates.</t>
  </si>
  <si>
    <t xml:space="preserve"> Дані за 2023 рік було скориговано у зв'язку з уточненням звітної інформації.</t>
  </si>
  <si>
    <t>Data for 2023 were revised due to the changes in the reporting data.</t>
  </si>
  <si>
    <t>Дата останнього оновлення: 24.09.2024</t>
  </si>
  <si>
    <t>Last updated on: 24.09.2024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</si>
</sst>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.00_-;\-* #,##0.00_-;_-* &quot;-&quot;??_-;_-@_-"/>
    <numFmt numFmtId="165" formatCode="_-* #,##0.00\ _г_р_н_._-;\-* #,##0.00\ _г_р_н_._-;_-* &quot;-&quot;??\ _г_р_н_.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##,##0.0000"/>
    <numFmt numFmtId="171" formatCode="_(* #,##0.00_);_(* \(#,##0.00\);_(* &quot;-&quot;??_);_(@_)"/>
    <numFmt numFmtId="172" formatCode="\M\o\n\t\h\ \D.\y\y\y\y"/>
    <numFmt numFmtId="173" formatCode="&quot;$&quot;#,##0_);[Red]\(&quot;$&quot;#,##0\)"/>
    <numFmt numFmtId="174" formatCode="#,##0_);\(#,##0\)"/>
    <numFmt numFmtId="175" formatCode="0.000"/>
    <numFmt numFmtId="176" formatCode="#,##0.0"/>
  </numFmts>
  <fonts count="9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</font>
    <font>
      <sz val="10"/>
      <name val="Arial Cyr"/>
    </font>
    <font>
      <sz val="8"/>
      <name val="Arial Cyr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b/>
      <sz val="10"/>
      <name val="Arial"/>
      <family val="2"/>
      <charset val="204"/>
    </font>
    <font>
      <u/>
      <sz val="7.5"/>
      <color indexed="12"/>
      <name val="Times New Roman Cyr"/>
    </font>
    <font>
      <sz val="10"/>
      <color indexed="12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22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22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22"/>
      <name val="Arial"/>
      <family val="2"/>
      <charset val="204"/>
    </font>
    <font>
      <sz val="10"/>
      <color rgb="FF000000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Bookman Old Style"/>
      <family val="1"/>
      <charset val="204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04"/>
    </font>
    <font>
      <i/>
      <u/>
      <sz val="11"/>
      <color indexed="12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0" tint="-4.9989318521683403E-2"/>
      <name val="Arial"/>
      <family val="2"/>
      <charset val="204"/>
    </font>
    <font>
      <i/>
      <sz val="10"/>
      <color theme="0"/>
      <name val="Times New Roman"/>
      <family val="1"/>
      <charset val="204"/>
    </font>
    <font>
      <i/>
      <sz val="10"/>
      <color theme="0"/>
      <name val="Arial"/>
      <family val="2"/>
      <charset val="204"/>
    </font>
    <font>
      <sz val="11"/>
      <color theme="0"/>
      <name val="Times New Roman"/>
      <family val="1"/>
      <charset val="204"/>
    </font>
    <font>
      <sz val="10"/>
      <color theme="0" tint="-4.9989318521683403E-2"/>
      <name val="Arial"/>
      <family val="2"/>
      <charset val="204"/>
    </font>
    <font>
      <b/>
      <sz val="10"/>
      <color theme="0" tint="-4.9989318521683403E-2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0" tint="-4.9989318521683403E-2"/>
      <name val="Arial"/>
      <family val="2"/>
      <charset val="204"/>
    </font>
    <font>
      <i/>
      <sz val="11"/>
      <color theme="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sz val="10"/>
      <color theme="0"/>
      <name val="Arial Cyr"/>
      <charset val="204"/>
    </font>
    <font>
      <sz val="10"/>
      <color theme="0" tint="-0.34998626667073579"/>
      <name val="Arial"/>
      <family val="2"/>
      <charset val="204"/>
    </font>
    <font>
      <sz val="11"/>
      <color theme="0" tint="-0.34998626667073579"/>
      <name val="Calibri"/>
      <family val="2"/>
      <charset val="204"/>
    </font>
    <font>
      <sz val="10"/>
      <color theme="0" tint="-0.34998626667073579"/>
      <name val="Arial Cyr"/>
      <charset val="204"/>
    </font>
    <font>
      <sz val="11"/>
      <color theme="0" tint="-0.34998626667073579"/>
      <name val="Arial"/>
      <family val="2"/>
      <charset val="204"/>
    </font>
    <font>
      <i/>
      <sz val="10"/>
      <color theme="0" tint="-0.34998626667073579"/>
      <name val="Arial"/>
      <family val="2"/>
      <charset val="204"/>
    </font>
    <font>
      <b/>
      <sz val="10"/>
      <color rgb="FFFF0000"/>
      <name val="Arial"/>
      <family val="2"/>
      <charset val="204"/>
    </font>
    <font>
      <i/>
      <u/>
      <sz val="10"/>
      <color theme="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0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0">
    <xf numFmtId="0" fontId="0" fillId="0" borderId="0"/>
    <xf numFmtId="49" fontId="9" fillId="0" borderId="0">
      <alignment horizontal="centerContinuous" vertical="top" wrapText="1"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1" fontId="37" fillId="22" borderId="3">
      <alignment horizontal="right" vertical="center"/>
    </xf>
    <xf numFmtId="0" fontId="37" fillId="23" borderId="3">
      <alignment horizontal="center" vertical="center"/>
    </xf>
    <xf numFmtId="1" fontId="37" fillId="22" borderId="3">
      <alignment horizontal="right" vertical="center"/>
    </xf>
    <xf numFmtId="0" fontId="38" fillId="22" borderId="0"/>
    <xf numFmtId="0" fontId="39" fillId="24" borderId="3">
      <alignment horizontal="left" vertical="center"/>
    </xf>
    <xf numFmtId="0" fontId="39" fillId="24" borderId="3">
      <alignment horizontal="left" vertical="center"/>
    </xf>
    <xf numFmtId="0" fontId="2" fillId="22" borderId="3">
      <alignment horizontal="left" vertical="center"/>
    </xf>
    <xf numFmtId="38" fontId="16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3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72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7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7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31" fillId="0" borderId="0"/>
    <xf numFmtId="0" fontId="38" fillId="0" borderId="0"/>
    <xf numFmtId="0" fontId="32" fillId="26" borderId="8" applyNumberFormat="0" applyFont="0" applyAlignment="0" applyProtection="0"/>
    <xf numFmtId="171" fontId="25" fillId="0" borderId="0" applyFont="0" applyFill="0" applyBorder="0" applyAlignment="0" applyProtection="0"/>
    <xf numFmtId="0" fontId="33" fillId="20" borderId="9" applyNumberFormat="0" applyAlignment="0" applyProtection="0"/>
    <xf numFmtId="0" fontId="3" fillId="27" borderId="0">
      <alignment horizontal="right" vertical="top"/>
    </xf>
    <xf numFmtId="0" fontId="4" fillId="27" borderId="0">
      <alignment horizontal="center" vertical="center"/>
    </xf>
    <xf numFmtId="0" fontId="3" fillId="27" borderId="0">
      <alignment horizontal="left" vertical="top"/>
    </xf>
    <xf numFmtId="0" fontId="3" fillId="27" borderId="0">
      <alignment horizontal="left" vertical="top"/>
    </xf>
    <xf numFmtId="0" fontId="4" fillId="27" borderId="0">
      <alignment horizontal="left" vertical="top"/>
    </xf>
    <xf numFmtId="0" fontId="4" fillId="27" borderId="0">
      <alignment horizontal="right" vertical="top"/>
    </xf>
    <xf numFmtId="0" fontId="4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0">
      <protection locked="0"/>
    </xf>
    <xf numFmtId="0" fontId="36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11">
      <alignment horizontal="centerContinuous" vertical="top" wrapText="1"/>
    </xf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38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40" fillId="0" borderId="0"/>
    <xf numFmtId="0" fontId="10" fillId="0" borderId="0"/>
    <xf numFmtId="0" fontId="38" fillId="0" borderId="0"/>
    <xf numFmtId="0" fontId="10" fillId="0" borderId="0"/>
    <xf numFmtId="0" fontId="40" fillId="0" borderId="0"/>
    <xf numFmtId="0" fontId="40" fillId="0" borderId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3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1" fillId="0" borderId="0"/>
    <xf numFmtId="165" fontId="10" fillId="0" borderId="0" applyFont="0" applyFill="0" applyBorder="0" applyAlignment="0" applyProtection="0"/>
    <xf numFmtId="49" fontId="9" fillId="0" borderId="3">
      <alignment horizontal="center" vertical="center" wrapText="1"/>
    </xf>
    <xf numFmtId="0" fontId="4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2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6" fillId="7" borderId="1" applyNumberFormat="0" applyAlignment="0" applyProtection="0"/>
    <xf numFmtId="0" fontId="33" fillId="20" borderId="9" applyNumberFormat="0" applyAlignment="0" applyProtection="0"/>
    <xf numFmtId="0" fontId="14" fillId="20" borderId="1" applyNumberFormat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9" fillId="0" borderId="20" applyNumberFormat="0" applyFill="0" applyAlignment="0" applyProtection="0"/>
    <xf numFmtId="0" fontId="15" fillId="21" borderId="2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13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2" fillId="26" borderId="8" applyNumberFormat="0" applyFont="0" applyAlignment="0" applyProtection="0"/>
    <xf numFmtId="0" fontId="28" fillId="0" borderId="7" applyNumberFormat="0" applyFill="0" applyAlignment="0" applyProtection="0"/>
    <xf numFmtId="0" fontId="36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" fillId="0" borderId="0"/>
    <xf numFmtId="0" fontId="60" fillId="22" borderId="0">
      <alignment horizontal="right" vertical="top"/>
    </xf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0" fontId="59" fillId="0" borderId="20" applyNumberFormat="0" applyFill="0" applyAlignment="0" applyProtection="0"/>
    <xf numFmtId="0" fontId="40" fillId="0" borderId="0"/>
    <xf numFmtId="0" fontId="61" fillId="0" borderId="0"/>
    <xf numFmtId="9" fontId="40" fillId="0" borderId="0" applyFont="0" applyFill="0" applyBorder="0" applyAlignment="0" applyProtection="0"/>
    <xf numFmtId="0" fontId="4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9" fontId="32" fillId="0" borderId="0" applyFont="0" applyFill="0" applyBorder="0" applyAlignment="0" applyProtection="0"/>
    <xf numFmtId="0" fontId="40" fillId="0" borderId="0"/>
    <xf numFmtId="0" fontId="40" fillId="0" borderId="0"/>
    <xf numFmtId="0" fontId="1" fillId="0" borderId="0"/>
    <xf numFmtId="0" fontId="1" fillId="0" borderId="0"/>
    <xf numFmtId="0" fontId="2" fillId="0" borderId="0"/>
    <xf numFmtId="0" fontId="62" fillId="0" borderId="0"/>
    <xf numFmtId="164" fontId="32" fillId="0" borderId="0" applyFont="0" applyFill="0" applyBorder="0" applyAlignment="0" applyProtection="0"/>
    <xf numFmtId="0" fontId="40" fillId="0" borderId="0"/>
    <xf numFmtId="0" fontId="2" fillId="0" borderId="0"/>
    <xf numFmtId="0" fontId="32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38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432">
    <xf numFmtId="0" fontId="0" fillId="0" borderId="0" xfId="0"/>
    <xf numFmtId="0" fontId="24" fillId="22" borderId="0" xfId="0" applyFont="1" applyFill="1"/>
    <xf numFmtId="0" fontId="44" fillId="22" borderId="0" xfId="78" applyFont="1" applyFill="1" applyBorder="1" applyAlignment="1" applyProtection="1"/>
    <xf numFmtId="0" fontId="42" fillId="22" borderId="0" xfId="0" applyFont="1" applyFill="1" applyBorder="1" applyAlignment="1"/>
    <xf numFmtId="0" fontId="42" fillId="22" borderId="0" xfId="0" applyFont="1" applyFill="1" applyBorder="1"/>
    <xf numFmtId="2" fontId="44" fillId="22" borderId="0" xfId="78" applyNumberFormat="1" applyFont="1" applyFill="1" applyBorder="1" applyAlignment="1" applyProtection="1">
      <alignment horizontal="left"/>
    </xf>
    <xf numFmtId="2" fontId="47" fillId="22" borderId="0" xfId="78" applyNumberFormat="1" applyFont="1" applyFill="1" applyAlignment="1" applyProtection="1">
      <alignment horizontal="left" wrapText="1"/>
    </xf>
    <xf numFmtId="0" fontId="44" fillId="22" borderId="0" xfId="78" applyFont="1" applyFill="1" applyBorder="1" applyAlignment="1" applyProtection="1">
      <alignment horizontal="left"/>
    </xf>
    <xf numFmtId="0" fontId="38" fillId="22" borderId="0" xfId="0" applyFont="1" applyFill="1" applyBorder="1"/>
    <xf numFmtId="0" fontId="48" fillId="22" borderId="0" xfId="78" applyFont="1" applyFill="1" applyBorder="1" applyAlignment="1" applyProtection="1">
      <alignment horizontal="left"/>
    </xf>
    <xf numFmtId="0" fontId="48" fillId="22" borderId="0" xfId="0" applyFont="1" applyFill="1" applyBorder="1"/>
    <xf numFmtId="0" fontId="48" fillId="22" borderId="0" xfId="78" applyFont="1" applyFill="1" applyBorder="1" applyAlignment="1" applyProtection="1"/>
    <xf numFmtId="0" fontId="48" fillId="28" borderId="0" xfId="0" applyFont="1" applyFill="1" applyBorder="1"/>
    <xf numFmtId="0" fontId="42" fillId="22" borderId="0" xfId="161" applyFont="1" applyFill="1"/>
    <xf numFmtId="0" fontId="38" fillId="22" borderId="0" xfId="0" applyFont="1" applyFill="1" applyBorder="1" applyAlignment="1"/>
    <xf numFmtId="0" fontId="38" fillId="22" borderId="0" xfId="161" applyFont="1" applyFill="1" applyAlignment="1">
      <alignment vertical="center"/>
    </xf>
    <xf numFmtId="0" fontId="38" fillId="22" borderId="0" xfId="161" applyFont="1" applyFill="1"/>
    <xf numFmtId="49" fontId="38" fillId="22" borderId="0" xfId="161" applyNumberFormat="1" applyFont="1" applyFill="1" applyAlignment="1">
      <alignment vertical="center"/>
    </xf>
    <xf numFmtId="49" fontId="38" fillId="22" borderId="0" xfId="161" applyNumberFormat="1" applyFont="1" applyFill="1" applyAlignment="1">
      <alignment horizontal="center" vertical="center"/>
    </xf>
    <xf numFmtId="0" fontId="42" fillId="22" borderId="15" xfId="161" applyFont="1" applyFill="1" applyBorder="1" applyAlignment="1">
      <alignment horizontal="left" vertical="center"/>
    </xf>
    <xf numFmtId="0" fontId="50" fillId="22" borderId="15" xfId="161" applyFont="1" applyFill="1" applyBorder="1" applyAlignment="1">
      <alignment horizontal="left" vertical="center"/>
    </xf>
    <xf numFmtId="1" fontId="42" fillId="22" borderId="14" xfId="161" applyNumberFormat="1" applyFont="1" applyFill="1" applyBorder="1" applyAlignment="1">
      <alignment horizontal="right" vertical="center"/>
    </xf>
    <xf numFmtId="3" fontId="42" fillId="22" borderId="14" xfId="161" applyNumberFormat="1" applyFont="1" applyFill="1" applyBorder="1" applyAlignment="1">
      <alignment horizontal="right" vertical="center"/>
    </xf>
    <xf numFmtId="3" fontId="42" fillId="28" borderId="0" xfId="161" applyNumberFormat="1" applyFont="1" applyFill="1" applyBorder="1" applyAlignment="1">
      <alignment horizontal="right" vertical="center"/>
    </xf>
    <xf numFmtId="0" fontId="42" fillId="22" borderId="17" xfId="161" applyFont="1" applyFill="1" applyBorder="1" applyAlignment="1">
      <alignment vertical="center" wrapText="1"/>
    </xf>
    <xf numFmtId="0" fontId="50" fillId="22" borderId="17" xfId="161" applyFont="1" applyFill="1" applyBorder="1" applyAlignment="1">
      <alignment vertical="center" wrapText="1"/>
    </xf>
    <xf numFmtId="1" fontId="42" fillId="22" borderId="0" xfId="161" applyNumberFormat="1" applyFont="1" applyFill="1" applyBorder="1" applyAlignment="1">
      <alignment horizontal="right" vertical="center"/>
    </xf>
    <xf numFmtId="3" fontId="42" fillId="22" borderId="0" xfId="161" applyNumberFormat="1" applyFont="1" applyFill="1" applyBorder="1" applyAlignment="1">
      <alignment horizontal="right" vertical="center"/>
    </xf>
    <xf numFmtId="0" fontId="42" fillId="22" borderId="18" xfId="161" applyFont="1" applyFill="1" applyBorder="1" applyAlignment="1">
      <alignment vertical="center" wrapText="1"/>
    </xf>
    <xf numFmtId="0" fontId="50" fillId="22" borderId="19" xfId="161" applyFont="1" applyFill="1" applyBorder="1" applyAlignment="1">
      <alignment vertical="center" wrapText="1"/>
    </xf>
    <xf numFmtId="0" fontId="52" fillId="22" borderId="17" xfId="161" applyFont="1" applyFill="1" applyBorder="1" applyAlignment="1">
      <alignment horizontal="left" vertical="center" wrapText="1"/>
    </xf>
    <xf numFmtId="0" fontId="53" fillId="22" borderId="17" xfId="161" applyFont="1" applyFill="1" applyBorder="1" applyAlignment="1">
      <alignment horizontal="left" vertical="center" wrapText="1"/>
    </xf>
    <xf numFmtId="0" fontId="54" fillId="22" borderId="17" xfId="161" applyFont="1" applyFill="1" applyBorder="1" applyAlignment="1">
      <alignment horizontal="left" vertical="center" wrapText="1"/>
    </xf>
    <xf numFmtId="0" fontId="55" fillId="22" borderId="17" xfId="161" applyFont="1" applyFill="1" applyBorder="1" applyAlignment="1">
      <alignment horizontal="left" vertical="center" wrapText="1"/>
    </xf>
    <xf numFmtId="169" fontId="54" fillId="22" borderId="0" xfId="161" applyNumberFormat="1" applyFont="1" applyFill="1" applyBorder="1" applyAlignment="1">
      <alignment horizontal="right" vertical="center"/>
    </xf>
    <xf numFmtId="0" fontId="54" fillId="22" borderId="17" xfId="161" applyFont="1" applyFill="1" applyBorder="1" applyAlignment="1">
      <alignment vertical="center" wrapText="1"/>
    </xf>
    <xf numFmtId="0" fontId="55" fillId="22" borderId="17" xfId="161" applyFont="1" applyFill="1" applyBorder="1" applyAlignment="1">
      <alignment vertical="center" wrapText="1"/>
    </xf>
    <xf numFmtId="0" fontId="54" fillId="22" borderId="18" xfId="161" applyFont="1" applyFill="1" applyBorder="1" applyAlignment="1">
      <alignment vertical="center" wrapText="1"/>
    </xf>
    <xf numFmtId="0" fontId="55" fillId="22" borderId="19" xfId="161" applyFont="1" applyFill="1" applyBorder="1" applyAlignment="1">
      <alignment vertical="center" wrapText="1"/>
    </xf>
    <xf numFmtId="169" fontId="54" fillId="22" borderId="14" xfId="161" applyNumberFormat="1" applyFont="1" applyFill="1" applyBorder="1" applyAlignment="1">
      <alignment horizontal="right" vertical="center"/>
    </xf>
    <xf numFmtId="169" fontId="52" fillId="22" borderId="0" xfId="161" applyNumberFormat="1" applyFont="1" applyFill="1" applyBorder="1" applyAlignment="1">
      <alignment horizontal="right" vertical="center"/>
    </xf>
    <xf numFmtId="0" fontId="42" fillId="22" borderId="0" xfId="161" applyFont="1" applyFill="1" applyAlignment="1">
      <alignment vertical="center"/>
    </xf>
    <xf numFmtId="0" fontId="42" fillId="22" borderId="18" xfId="161" applyFont="1" applyFill="1" applyBorder="1"/>
    <xf numFmtId="0" fontId="50" fillId="22" borderId="19" xfId="161" applyFont="1" applyFill="1" applyBorder="1"/>
    <xf numFmtId="1" fontId="42" fillId="22" borderId="11" xfId="161" applyNumberFormat="1" applyFont="1" applyFill="1" applyBorder="1" applyAlignment="1">
      <alignment horizontal="right"/>
    </xf>
    <xf numFmtId="1" fontId="38" fillId="22" borderId="0" xfId="161" applyNumberFormat="1" applyFont="1" applyFill="1" applyBorder="1" applyAlignment="1">
      <alignment horizontal="left" vertical="center"/>
    </xf>
    <xf numFmtId="1" fontId="51" fillId="22" borderId="0" xfId="161" applyNumberFormat="1" applyFont="1" applyFill="1" applyBorder="1" applyAlignment="1">
      <alignment horizontal="left" vertical="center"/>
    </xf>
    <xf numFmtId="0" fontId="54" fillId="22" borderId="0" xfId="160" applyFont="1" applyFill="1"/>
    <xf numFmtId="0" fontId="55" fillId="22" borderId="0" xfId="160" applyFont="1" applyFill="1"/>
    <xf numFmtId="1" fontId="55" fillId="22" borderId="0" xfId="161" applyNumberFormat="1" applyFont="1" applyFill="1" applyBorder="1" applyAlignment="1">
      <alignment horizontal="left" vertical="center"/>
    </xf>
    <xf numFmtId="170" fontId="38" fillId="22" borderId="0" xfId="159" applyNumberFormat="1" applyFont="1" applyFill="1" applyAlignment="1" applyProtection="1"/>
    <xf numFmtId="0" fontId="38" fillId="22" borderId="0" xfId="158" applyFont="1" applyFill="1"/>
    <xf numFmtId="0" fontId="57" fillId="22" borderId="0" xfId="78" applyFont="1" applyFill="1" applyAlignment="1" applyProtection="1"/>
    <xf numFmtId="0" fontId="54" fillId="22" borderId="0" xfId="161" applyFont="1" applyFill="1"/>
    <xf numFmtId="0" fontId="38" fillId="22" borderId="0" xfId="161" applyFont="1" applyFill="1" applyAlignment="1"/>
    <xf numFmtId="2" fontId="38" fillId="22" borderId="0" xfId="161" applyNumberFormat="1" applyFont="1" applyFill="1" applyAlignment="1">
      <alignment horizontal="left" wrapText="1"/>
    </xf>
    <xf numFmtId="0" fontId="42" fillId="22" borderId="0" xfId="161" applyFont="1" applyFill="1" applyAlignment="1">
      <alignment horizontal="centerContinuous"/>
    </xf>
    <xf numFmtId="49" fontId="38" fillId="22" borderId="0" xfId="161" applyNumberFormat="1" applyFont="1" applyFill="1"/>
    <xf numFmtId="0" fontId="50" fillId="22" borderId="18" xfId="161" applyFont="1" applyFill="1" applyBorder="1" applyAlignment="1">
      <alignment vertical="center" wrapText="1"/>
    </xf>
    <xf numFmtId="0" fontId="52" fillId="22" borderId="17" xfId="161" applyFont="1" applyFill="1" applyBorder="1" applyAlignment="1">
      <alignment horizontal="left" vertical="top" wrapText="1"/>
    </xf>
    <xf numFmtId="0" fontId="53" fillId="22" borderId="17" xfId="161" applyFont="1" applyFill="1" applyBorder="1" applyAlignment="1">
      <alignment horizontal="left" vertical="top" wrapText="1"/>
    </xf>
    <xf numFmtId="0" fontId="42" fillId="22" borderId="14" xfId="161" applyFont="1" applyFill="1" applyBorder="1" applyAlignment="1">
      <alignment horizontal="right" vertical="center"/>
    </xf>
    <xf numFmtId="0" fontId="55" fillId="22" borderId="18" xfId="161" applyFont="1" applyFill="1" applyBorder="1" applyAlignment="1">
      <alignment vertical="center" wrapText="1"/>
    </xf>
    <xf numFmtId="0" fontId="42" fillId="22" borderId="18" xfId="161" applyFont="1" applyFill="1" applyBorder="1" applyAlignment="1">
      <alignment wrapText="1"/>
    </xf>
    <xf numFmtId="0" fontId="50" fillId="22" borderId="18" xfId="161" applyFont="1" applyFill="1" applyBorder="1" applyAlignment="1">
      <alignment wrapText="1"/>
    </xf>
    <xf numFmtId="0" fontId="58" fillId="22" borderId="0" xfId="161" applyFont="1" applyFill="1"/>
    <xf numFmtId="0" fontId="38" fillId="22" borderId="0" xfId="0" applyFont="1" applyFill="1" applyAlignment="1"/>
    <xf numFmtId="0" fontId="49" fillId="22" borderId="0" xfId="0" applyFont="1" applyFill="1" applyBorder="1"/>
    <xf numFmtId="0" fontId="50" fillId="22" borderId="12" xfId="161" applyFont="1" applyFill="1" applyBorder="1" applyAlignment="1">
      <alignment vertical="center" wrapText="1"/>
    </xf>
    <xf numFmtId="0" fontId="42" fillId="28" borderId="14" xfId="161" applyFont="1" applyFill="1" applyBorder="1" applyAlignment="1">
      <alignment horizontal="right" vertical="center"/>
    </xf>
    <xf numFmtId="0" fontId="50" fillId="22" borderId="16" xfId="161" applyFont="1" applyFill="1" applyBorder="1" applyAlignment="1">
      <alignment horizontal="left" vertical="center"/>
    </xf>
    <xf numFmtId="3" fontId="42" fillId="28" borderId="14" xfId="161" applyNumberFormat="1" applyFont="1" applyFill="1" applyBorder="1" applyAlignment="1">
      <alignment horizontal="right" vertical="center"/>
    </xf>
    <xf numFmtId="0" fontId="53" fillId="22" borderId="16" xfId="0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vertical="center" wrapText="1"/>
    </xf>
    <xf numFmtId="0" fontId="51" fillId="22" borderId="12" xfId="161" applyFont="1" applyFill="1" applyBorder="1" applyAlignment="1">
      <alignment vertical="center" wrapText="1"/>
    </xf>
    <xf numFmtId="0" fontId="53" fillId="22" borderId="12" xfId="161" applyFont="1" applyFill="1" applyBorder="1" applyAlignment="1">
      <alignment horizontal="left" vertical="center" wrapText="1"/>
    </xf>
    <xf numFmtId="0" fontId="50" fillId="22" borderId="19" xfId="161" applyFont="1" applyFill="1" applyBorder="1" applyAlignment="1">
      <alignment wrapText="1"/>
    </xf>
    <xf numFmtId="0" fontId="49" fillId="28" borderId="0" xfId="0" applyFont="1" applyFill="1" applyBorder="1"/>
    <xf numFmtId="0" fontId="48" fillId="28" borderId="0" xfId="161" applyFont="1" applyFill="1" applyBorder="1" applyAlignment="1"/>
    <xf numFmtId="2" fontId="42" fillId="22" borderId="0" xfId="161" applyNumberFormat="1" applyFont="1" applyFill="1" applyAlignment="1">
      <alignment horizontal="left"/>
    </xf>
    <xf numFmtId="0" fontId="49" fillId="22" borderId="0" xfId="0" applyFont="1" applyFill="1" applyBorder="1" applyAlignment="1"/>
    <xf numFmtId="0" fontId="48" fillId="22" borderId="0" xfId="0" applyFont="1" applyFill="1" applyBorder="1" applyAlignment="1"/>
    <xf numFmtId="0" fontId="45" fillId="22" borderId="0" xfId="0" applyFont="1" applyFill="1" applyBorder="1" applyAlignment="1"/>
    <xf numFmtId="0" fontId="46" fillId="22" borderId="0" xfId="78" applyFont="1" applyFill="1" applyBorder="1" applyAlignment="1" applyProtection="1"/>
    <xf numFmtId="0" fontId="46" fillId="22" borderId="0" xfId="78" applyFont="1" applyFill="1" applyBorder="1" applyAlignment="1" applyProtection="1">
      <alignment horizontal="left"/>
    </xf>
    <xf numFmtId="0" fontId="46" fillId="22" borderId="0" xfId="0" applyFont="1" applyFill="1" applyBorder="1" applyAlignment="1"/>
    <xf numFmtId="0" fontId="46" fillId="22" borderId="0" xfId="0" applyFont="1" applyFill="1" applyBorder="1"/>
    <xf numFmtId="3" fontId="42" fillId="0" borderId="14" xfId="161" applyNumberFormat="1" applyFont="1" applyFill="1" applyBorder="1" applyAlignment="1">
      <alignment horizontal="right" vertical="center"/>
    </xf>
    <xf numFmtId="3" fontId="49" fillId="22" borderId="14" xfId="161" applyNumberFormat="1" applyFont="1" applyFill="1" applyBorder="1" applyAlignment="1">
      <alignment horizontal="right" vertical="center"/>
    </xf>
    <xf numFmtId="0" fontId="38" fillId="22" borderId="0" xfId="248" applyFont="1" applyFill="1"/>
    <xf numFmtId="0" fontId="63" fillId="22" borderId="0" xfId="248" applyFont="1" applyFill="1" applyAlignment="1">
      <alignment horizontal="centerContinuous"/>
    </xf>
    <xf numFmtId="0" fontId="54" fillId="22" borderId="0" xfId="248" applyFont="1" applyFill="1" applyAlignment="1">
      <alignment horizontal="centerContinuous"/>
    </xf>
    <xf numFmtId="0" fontId="63" fillId="22" borderId="0" xfId="248" applyFont="1" applyFill="1"/>
    <xf numFmtId="0" fontId="63" fillId="22" borderId="0" xfId="248" applyFont="1" applyFill="1" applyBorder="1"/>
    <xf numFmtId="0" fontId="38" fillId="22" borderId="0" xfId="248" applyFont="1" applyFill="1" applyBorder="1"/>
    <xf numFmtId="0" fontId="42" fillId="22" borderId="0" xfId="248" applyFont="1" applyFill="1"/>
    <xf numFmtId="0" fontId="42" fillId="22" borderId="0" xfId="248" applyFont="1" applyFill="1" applyAlignment="1">
      <alignment horizontal="right"/>
    </xf>
    <xf numFmtId="0" fontId="42" fillId="22" borderId="0" xfId="248" applyFont="1" applyFill="1" applyAlignment="1">
      <alignment horizontal="centerContinuous"/>
    </xf>
    <xf numFmtId="0" fontId="52" fillId="22" borderId="0" xfId="248" applyFont="1" applyFill="1" applyAlignment="1">
      <alignment horizontal="centerContinuous"/>
    </xf>
    <xf numFmtId="0" fontId="42" fillId="22" borderId="0" xfId="248" applyFont="1" applyFill="1" applyBorder="1"/>
    <xf numFmtId="0" fontId="38" fillId="22" borderId="0" xfId="249" applyFont="1" applyFill="1" applyAlignment="1">
      <alignment horizontal="left"/>
    </xf>
    <xf numFmtId="0" fontId="38" fillId="22" borderId="0" xfId="163" applyFont="1" applyFill="1"/>
    <xf numFmtId="0" fontId="38" fillId="22" borderId="0" xfId="248" applyFont="1" applyFill="1" applyAlignment="1">
      <alignment horizontal="right"/>
    </xf>
    <xf numFmtId="0" fontId="38" fillId="22" borderId="0" xfId="248" applyFont="1" applyFill="1" applyAlignment="1">
      <alignment horizontal="centerContinuous"/>
    </xf>
    <xf numFmtId="0" fontId="49" fillId="28" borderId="0" xfId="250" applyFont="1" applyFill="1"/>
    <xf numFmtId="0" fontId="54" fillId="22" borderId="16" xfId="248" applyFont="1" applyFill="1" applyBorder="1" applyAlignment="1">
      <alignment horizontal="center" vertical="center" wrapText="1"/>
    </xf>
    <xf numFmtId="0" fontId="49" fillId="22" borderId="15" xfId="248" applyFont="1" applyFill="1" applyBorder="1" applyAlignment="1">
      <alignment horizontal="center" vertical="center"/>
    </xf>
    <xf numFmtId="0" fontId="42" fillId="22" borderId="13" xfId="248" applyFont="1" applyFill="1" applyBorder="1" applyAlignment="1">
      <alignment horizontal="center" vertical="center"/>
    </xf>
    <xf numFmtId="0" fontId="49" fillId="22" borderId="15" xfId="248" applyFont="1" applyFill="1" applyBorder="1" applyAlignment="1">
      <alignment horizontal="left" vertical="center"/>
    </xf>
    <xf numFmtId="0" fontId="50" fillId="22" borderId="14" xfId="248" applyFont="1" applyFill="1" applyBorder="1" applyAlignment="1">
      <alignment horizontal="centerContinuous" vertical="center"/>
    </xf>
    <xf numFmtId="0" fontId="50" fillId="22" borderId="14" xfId="248" applyFont="1" applyFill="1" applyBorder="1" applyAlignment="1">
      <alignment horizontal="left" vertical="center"/>
    </xf>
    <xf numFmtId="3" fontId="42" fillId="22" borderId="14" xfId="248" applyNumberFormat="1" applyFont="1" applyFill="1" applyBorder="1" applyAlignment="1">
      <alignment horizontal="center" vertical="center"/>
    </xf>
    <xf numFmtId="169" fontId="54" fillId="22" borderId="14" xfId="248" applyNumberFormat="1" applyFont="1" applyFill="1" applyBorder="1" applyAlignment="1">
      <alignment horizontal="center" vertical="center" wrapText="1"/>
    </xf>
    <xf numFmtId="0" fontId="38" fillId="22" borderId="17" xfId="248" applyFont="1" applyFill="1" applyBorder="1" applyAlignment="1">
      <alignment horizontal="center" vertical="center"/>
    </xf>
    <xf numFmtId="1" fontId="48" fillId="22" borderId="17" xfId="0" applyNumberFormat="1" applyFont="1" applyFill="1" applyBorder="1" applyAlignment="1">
      <alignment vertical="center"/>
    </xf>
    <xf numFmtId="0" fontId="38" fillId="28" borderId="0" xfId="248" applyFont="1" applyFill="1" applyBorder="1"/>
    <xf numFmtId="3" fontId="38" fillId="22" borderId="0" xfId="248" applyNumberFormat="1" applyFont="1" applyFill="1" applyBorder="1" applyAlignment="1">
      <alignment horizontal="center" vertical="center"/>
    </xf>
    <xf numFmtId="169" fontId="54" fillId="22" borderId="0" xfId="248" applyNumberFormat="1" applyFont="1" applyFill="1" applyBorder="1" applyAlignment="1">
      <alignment horizontal="center" vertical="center" wrapText="1"/>
    </xf>
    <xf numFmtId="174" fontId="56" fillId="28" borderId="0" xfId="0" applyNumberFormat="1" applyFont="1" applyFill="1" applyBorder="1" applyAlignment="1">
      <alignment horizontal="center" vertical="center"/>
    </xf>
    <xf numFmtId="1" fontId="48" fillId="22" borderId="17" xfId="0" applyNumberFormat="1" applyFont="1" applyFill="1" applyBorder="1" applyAlignment="1">
      <alignment vertical="center" wrapText="1"/>
    </xf>
    <xf numFmtId="0" fontId="38" fillId="22" borderId="18" xfId="248" applyFont="1" applyFill="1" applyBorder="1" applyAlignment="1">
      <alignment horizontal="center" vertical="center"/>
    </xf>
    <xf numFmtId="1" fontId="48" fillId="22" borderId="18" xfId="0" applyNumberFormat="1" applyFont="1" applyFill="1" applyBorder="1" applyAlignment="1">
      <alignment vertical="center"/>
    </xf>
    <xf numFmtId="3" fontId="38" fillId="22" borderId="11" xfId="248" applyNumberFormat="1" applyFont="1" applyFill="1" applyBorder="1" applyAlignment="1">
      <alignment horizontal="center" vertical="center"/>
    </xf>
    <xf numFmtId="169" fontId="54" fillId="22" borderId="11" xfId="248" applyNumberFormat="1" applyFont="1" applyFill="1" applyBorder="1" applyAlignment="1">
      <alignment horizontal="center" vertical="center" wrapText="1"/>
    </xf>
    <xf numFmtId="174" fontId="56" fillId="28" borderId="11" xfId="0" applyNumberFormat="1" applyFont="1" applyFill="1" applyBorder="1" applyAlignment="1">
      <alignment horizontal="center" vertical="center"/>
    </xf>
    <xf numFmtId="0" fontId="38" fillId="22" borderId="0" xfId="162" applyFont="1" applyFill="1" applyBorder="1"/>
    <xf numFmtId="170" fontId="38" fillId="22" borderId="0" xfId="159" applyNumberFormat="1" applyFont="1" applyFill="1" applyBorder="1" applyAlignment="1" applyProtection="1"/>
    <xf numFmtId="0" fontId="51" fillId="22" borderId="0" xfId="162" applyFont="1" applyFill="1" applyBorder="1"/>
    <xf numFmtId="170" fontId="51" fillId="22" borderId="0" xfId="159" applyNumberFormat="1" applyFont="1" applyFill="1" applyBorder="1" applyAlignment="1" applyProtection="1"/>
    <xf numFmtId="170" fontId="51" fillId="22" borderId="0" xfId="159" applyNumberFormat="1" applyFont="1" applyFill="1" applyAlignment="1" applyProtection="1"/>
    <xf numFmtId="0" fontId="51" fillId="22" borderId="0" xfId="252" applyFont="1" applyFill="1" applyBorder="1"/>
    <xf numFmtId="0" fontId="38" fillId="22" borderId="0" xfId="0" applyFont="1" applyFill="1"/>
    <xf numFmtId="0" fontId="55" fillId="22" borderId="0" xfId="253" applyFont="1" applyFill="1"/>
    <xf numFmtId="0" fontId="51" fillId="22" borderId="0" xfId="253" applyFont="1" applyFill="1"/>
    <xf numFmtId="0" fontId="38" fillId="22" borderId="0" xfId="162" applyFont="1" applyFill="1"/>
    <xf numFmtId="0" fontId="56" fillId="0" borderId="0" xfId="0" applyFont="1" applyAlignment="1">
      <alignment vertical="center"/>
    </xf>
    <xf numFmtId="0" fontId="54" fillId="22" borderId="0" xfId="248" applyFont="1" applyFill="1"/>
    <xf numFmtId="0" fontId="64" fillId="22" borderId="0" xfId="78" applyFont="1" applyFill="1" applyAlignment="1" applyProtection="1"/>
    <xf numFmtId="0" fontId="65" fillId="22" borderId="0" xfId="252" applyFont="1" applyFill="1"/>
    <xf numFmtId="0" fontId="66" fillId="22" borderId="0" xfId="252" applyFont="1" applyFill="1"/>
    <xf numFmtId="0" fontId="66" fillId="22" borderId="0" xfId="252" applyFont="1" applyFill="1" applyAlignment="1"/>
    <xf numFmtId="0" fontId="68" fillId="22" borderId="0" xfId="252" applyFont="1" applyFill="1" applyAlignment="1"/>
    <xf numFmtId="0" fontId="68" fillId="22" borderId="0" xfId="0" applyFont="1" applyFill="1"/>
    <xf numFmtId="0" fontId="69" fillId="22" borderId="0" xfId="0" applyFont="1" applyFill="1"/>
    <xf numFmtId="0" fontId="66" fillId="22" borderId="0" xfId="0" applyFont="1" applyFill="1"/>
    <xf numFmtId="0" fontId="70" fillId="22" borderId="0" xfId="0" applyFont="1" applyFill="1"/>
    <xf numFmtId="0" fontId="68" fillId="22" borderId="0" xfId="252" applyFont="1" applyFill="1"/>
    <xf numFmtId="0" fontId="68" fillId="28" borderId="0" xfId="252" applyFont="1" applyFill="1"/>
    <xf numFmtId="0" fontId="42" fillId="22" borderId="0" xfId="252" applyFont="1" applyFill="1"/>
    <xf numFmtId="0" fontId="38" fillId="22" borderId="0" xfId="252" applyFont="1" applyFill="1"/>
    <xf numFmtId="0" fontId="38" fillId="22" borderId="0" xfId="252" applyFont="1" applyFill="1" applyAlignment="1"/>
    <xf numFmtId="0" fontId="46" fillId="22" borderId="0" xfId="252" applyFont="1" applyFill="1" applyAlignment="1"/>
    <xf numFmtId="0" fontId="71" fillId="28" borderId="0" xfId="252" applyFont="1" applyFill="1" applyBorder="1" applyAlignment="1">
      <alignment horizontal="center" vertical="center" wrapText="1"/>
    </xf>
    <xf numFmtId="0" fontId="72" fillId="28" borderId="0" xfId="254" applyFont="1" applyFill="1" applyBorder="1" applyAlignment="1">
      <alignment horizontal="center" vertical="center" wrapText="1"/>
    </xf>
    <xf numFmtId="0" fontId="73" fillId="28" borderId="0" xfId="252" applyFont="1" applyFill="1"/>
    <xf numFmtId="0" fontId="46" fillId="22" borderId="0" xfId="252" applyFont="1" applyFill="1"/>
    <xf numFmtId="0" fontId="48" fillId="22" borderId="0" xfId="252" applyFont="1" applyFill="1"/>
    <xf numFmtId="0" fontId="74" fillId="22" borderId="0" xfId="252" applyFont="1" applyFill="1"/>
    <xf numFmtId="0" fontId="46" fillId="28" borderId="0" xfId="252" applyFont="1" applyFill="1"/>
    <xf numFmtId="175" fontId="38" fillId="22" borderId="0" xfId="251" applyNumberFormat="1" applyFont="1" applyFill="1"/>
    <xf numFmtId="175" fontId="38" fillId="22" borderId="0" xfId="251" applyNumberFormat="1" applyFont="1" applyFill="1" applyAlignment="1"/>
    <xf numFmtId="175" fontId="46" fillId="22" borderId="0" xfId="251" applyNumberFormat="1" applyFont="1" applyFill="1" applyAlignment="1"/>
    <xf numFmtId="0" fontId="46" fillId="22" borderId="0" xfId="0" applyFont="1" applyFill="1"/>
    <xf numFmtId="0" fontId="46" fillId="28" borderId="0" xfId="0" applyFont="1" applyFill="1"/>
    <xf numFmtId="0" fontId="45" fillId="22" borderId="0" xfId="255" applyFont="1" applyFill="1" applyBorder="1" applyAlignment="1">
      <alignment horizontal="centerContinuous" vertical="center"/>
    </xf>
    <xf numFmtId="0" fontId="48" fillId="22" borderId="0" xfId="0" applyFont="1" applyFill="1"/>
    <xf numFmtId="0" fontId="74" fillId="22" borderId="0" xfId="0" applyFont="1" applyFill="1"/>
    <xf numFmtId="0" fontId="46" fillId="22" borderId="0" xfId="252" applyFont="1" applyFill="1" applyBorder="1"/>
    <xf numFmtId="0" fontId="42" fillId="22" borderId="0" xfId="255" applyFont="1" applyFill="1" applyBorder="1" applyAlignment="1">
      <alignment horizontal="center" vertical="center"/>
    </xf>
    <xf numFmtId="0" fontId="45" fillId="22" borderId="0" xfId="255" applyFont="1" applyFill="1" applyBorder="1" applyAlignment="1">
      <alignment horizontal="center" vertical="center"/>
    </xf>
    <xf numFmtId="0" fontId="45" fillId="28" borderId="0" xfId="255" applyFont="1" applyFill="1" applyBorder="1" applyAlignment="1">
      <alignment horizontal="centerContinuous" vertical="center"/>
    </xf>
    <xf numFmtId="0" fontId="49" fillId="22" borderId="0" xfId="255" applyFont="1" applyFill="1" applyBorder="1" applyAlignment="1">
      <alignment horizontal="centerContinuous" vertical="center"/>
    </xf>
    <xf numFmtId="0" fontId="42" fillId="22" borderId="0" xfId="255" applyFont="1" applyFill="1" applyBorder="1" applyAlignment="1">
      <alignment horizontal="centerContinuous" vertical="center"/>
    </xf>
    <xf numFmtId="0" fontId="75" fillId="22" borderId="0" xfId="255" applyFont="1" applyFill="1" applyBorder="1" applyAlignment="1">
      <alignment horizontal="centerContinuous" vertical="center"/>
    </xf>
    <xf numFmtId="0" fontId="68" fillId="22" borderId="0" xfId="252" applyFont="1" applyFill="1" applyBorder="1"/>
    <xf numFmtId="9" fontId="54" fillId="22" borderId="0" xfId="254" applyNumberFormat="1" applyFont="1" applyFill="1" applyBorder="1" applyAlignment="1">
      <alignment horizontal="center" vertical="center" wrapText="1"/>
    </xf>
    <xf numFmtId="9" fontId="72" fillId="22" borderId="0" xfId="254" applyNumberFormat="1" applyFont="1" applyFill="1" applyBorder="1" applyAlignment="1">
      <alignment horizontal="center" vertical="center" wrapText="1"/>
    </xf>
    <xf numFmtId="0" fontId="76" fillId="28" borderId="0" xfId="254" applyFont="1" applyFill="1" applyBorder="1" applyAlignment="1">
      <alignment horizontal="center" vertical="center" wrapText="1"/>
    </xf>
    <xf numFmtId="0" fontId="54" fillId="28" borderId="0" xfId="254" applyFont="1" applyFill="1" applyBorder="1" applyAlignment="1">
      <alignment horizontal="center" vertical="center" wrapText="1"/>
    </xf>
    <xf numFmtId="0" fontId="71" fillId="28" borderId="3" xfId="252" applyFont="1" applyFill="1" applyBorder="1" applyAlignment="1">
      <alignment horizontal="center" vertical="center" wrapText="1"/>
    </xf>
    <xf numFmtId="0" fontId="77" fillId="28" borderId="0" xfId="254" applyFont="1" applyFill="1" applyBorder="1" applyAlignment="1">
      <alignment horizontal="center" vertical="center" wrapText="1"/>
    </xf>
    <xf numFmtId="0" fontId="48" fillId="28" borderId="0" xfId="0" applyFont="1" applyFill="1"/>
    <xf numFmtId="0" fontId="69" fillId="28" borderId="0" xfId="252" applyFont="1" applyFill="1"/>
    <xf numFmtId="0" fontId="72" fillId="22" borderId="0" xfId="252" applyFont="1" applyFill="1" applyBorder="1" applyAlignment="1">
      <alignment horizontal="center" vertical="center" wrapText="1"/>
    </xf>
    <xf numFmtId="0" fontId="78" fillId="22" borderId="0" xfId="252" applyFont="1" applyFill="1" applyAlignment="1">
      <alignment wrapText="1"/>
    </xf>
    <xf numFmtId="176" fontId="54" fillId="22" borderId="0" xfId="248" applyNumberFormat="1" applyFont="1" applyFill="1" applyBorder="1" applyAlignment="1">
      <alignment horizontal="center" vertical="center"/>
    </xf>
    <xf numFmtId="176" fontId="72" fillId="22" borderId="0" xfId="248" applyNumberFormat="1" applyFont="1" applyFill="1" applyBorder="1" applyAlignment="1">
      <alignment horizontal="center" vertical="center"/>
    </xf>
    <xf numFmtId="169" fontId="72" fillId="22" borderId="0" xfId="254" applyNumberFormat="1" applyFont="1" applyFill="1" applyBorder="1" applyAlignment="1">
      <alignment horizontal="center" vertical="center" wrapText="1"/>
    </xf>
    <xf numFmtId="169" fontId="72" fillId="28" borderId="0" xfId="254" applyNumberFormat="1" applyFont="1" applyFill="1" applyBorder="1" applyAlignment="1">
      <alignment horizontal="center" vertical="center" wrapText="1"/>
    </xf>
    <xf numFmtId="169" fontId="76" fillId="22" borderId="0" xfId="254" applyNumberFormat="1" applyFont="1" applyFill="1" applyBorder="1" applyAlignment="1">
      <alignment horizontal="center" vertical="center" wrapText="1"/>
    </xf>
    <xf numFmtId="169" fontId="54" fillId="22" borderId="0" xfId="254" applyNumberFormat="1" applyFont="1" applyFill="1" applyBorder="1" applyAlignment="1">
      <alignment horizontal="center" vertical="center" wrapText="1"/>
    </xf>
    <xf numFmtId="169" fontId="77" fillId="22" borderId="0" xfId="254" applyNumberFormat="1" applyFont="1" applyFill="1" applyBorder="1" applyAlignment="1">
      <alignment horizontal="center" vertical="center" wrapText="1"/>
    </xf>
    <xf numFmtId="1" fontId="38" fillId="28" borderId="17" xfId="251" applyNumberFormat="1" applyFont="1" applyFill="1" applyBorder="1" applyAlignment="1">
      <alignment horizontal="left" vertical="center"/>
    </xf>
    <xf numFmtId="3" fontId="38" fillId="22" borderId="21" xfId="248" applyNumberFormat="1" applyFont="1" applyFill="1" applyBorder="1" applyAlignment="1">
      <alignment horizontal="center" vertical="center"/>
    </xf>
    <xf numFmtId="0" fontId="78" fillId="22" borderId="0" xfId="252" applyFont="1" applyFill="1"/>
    <xf numFmtId="1" fontId="66" fillId="22" borderId="0" xfId="252" applyNumberFormat="1" applyFont="1" applyFill="1"/>
    <xf numFmtId="0" fontId="72" fillId="0" borderId="0" xfId="254" applyFont="1" applyFill="1" applyBorder="1" applyAlignment="1">
      <alignment horizontal="center" vertical="center" wrapText="1"/>
    </xf>
    <xf numFmtId="1" fontId="51" fillId="28" borderId="0" xfId="251" applyNumberFormat="1" applyFont="1" applyFill="1" applyBorder="1" applyAlignment="1">
      <alignment horizontal="left" vertical="center"/>
    </xf>
    <xf numFmtId="1" fontId="48" fillId="28" borderId="0" xfId="251" applyNumberFormat="1" applyFont="1" applyFill="1" applyBorder="1" applyAlignment="1">
      <alignment horizontal="left" vertical="center"/>
    </xf>
    <xf numFmtId="3" fontId="38" fillId="28" borderId="0" xfId="248" applyNumberFormat="1" applyFont="1" applyFill="1" applyBorder="1" applyAlignment="1">
      <alignment horizontal="center" vertical="center"/>
    </xf>
    <xf numFmtId="0" fontId="66" fillId="28" borderId="0" xfId="252" applyFont="1" applyFill="1"/>
    <xf numFmtId="3" fontId="66" fillId="28" borderId="0" xfId="252" applyNumberFormat="1" applyFont="1" applyFill="1"/>
    <xf numFmtId="3" fontId="68" fillId="28" borderId="0" xfId="252" applyNumberFormat="1" applyFont="1" applyFill="1"/>
    <xf numFmtId="0" fontId="68" fillId="28" borderId="0" xfId="0" applyFont="1" applyFill="1"/>
    <xf numFmtId="0" fontId="69" fillId="28" borderId="0" xfId="0" applyFont="1" applyFill="1"/>
    <xf numFmtId="0" fontId="66" fillId="28" borderId="0" xfId="0" applyFont="1" applyFill="1"/>
    <xf numFmtId="0" fontId="70" fillId="28" borderId="0" xfId="0" applyFont="1" applyFill="1"/>
    <xf numFmtId="1" fontId="38" fillId="28" borderId="17" xfId="251" applyNumberFormat="1" applyFont="1" applyFill="1" applyBorder="1" applyAlignment="1">
      <alignment horizontal="left" vertical="center" wrapText="1"/>
    </xf>
    <xf numFmtId="0" fontId="48" fillId="28" borderId="0" xfId="252" applyFont="1" applyFill="1" applyBorder="1"/>
    <xf numFmtId="1" fontId="38" fillId="28" borderId="0" xfId="251" applyNumberFormat="1" applyFont="1" applyFill="1" applyBorder="1" applyAlignment="1">
      <alignment horizontal="center" vertical="center"/>
    </xf>
    <xf numFmtId="1" fontId="38" fillId="28" borderId="18" xfId="251" applyNumberFormat="1" applyFont="1" applyFill="1" applyBorder="1" applyAlignment="1">
      <alignment horizontal="left" vertical="center"/>
    </xf>
    <xf numFmtId="3" fontId="38" fillId="22" borderId="22" xfId="248" applyNumberFormat="1" applyFont="1" applyFill="1" applyBorder="1" applyAlignment="1">
      <alignment horizontal="center" vertical="center"/>
    </xf>
    <xf numFmtId="0" fontId="38" fillId="22" borderId="0" xfId="252" applyFont="1" applyFill="1" applyBorder="1"/>
    <xf numFmtId="0" fontId="51" fillId="22" borderId="0" xfId="162" applyFont="1" applyFill="1"/>
    <xf numFmtId="3" fontId="46" fillId="22" borderId="0" xfId="248" applyNumberFormat="1" applyFont="1" applyFill="1" applyBorder="1" applyAlignment="1">
      <alignment horizontal="center" vertical="center"/>
    </xf>
    <xf numFmtId="169" fontId="72" fillId="22" borderId="0" xfId="0" applyNumberFormat="1" applyFont="1" applyFill="1" applyBorder="1" applyAlignment="1">
      <alignment horizontal="center" vertical="center"/>
    </xf>
    <xf numFmtId="169" fontId="76" fillId="22" borderId="0" xfId="0" applyNumberFormat="1" applyFont="1" applyFill="1" applyBorder="1" applyAlignment="1">
      <alignment horizontal="center" vertical="center"/>
    </xf>
    <xf numFmtId="169" fontId="54" fillId="22" borderId="0" xfId="0" applyNumberFormat="1" applyFont="1" applyFill="1" applyBorder="1" applyAlignment="1">
      <alignment horizontal="center" vertical="center"/>
    </xf>
    <xf numFmtId="169" fontId="77" fillId="22" borderId="0" xfId="0" applyNumberFormat="1" applyFont="1" applyFill="1" applyBorder="1" applyAlignment="1">
      <alignment horizontal="center" vertical="center"/>
    </xf>
    <xf numFmtId="0" fontId="54" fillId="22" borderId="0" xfId="162" applyFont="1" applyFill="1" applyBorder="1"/>
    <xf numFmtId="0" fontId="55" fillId="22" borderId="0" xfId="160" applyFont="1" applyFill="1" applyBorder="1"/>
    <xf numFmtId="170" fontId="46" fillId="22" borderId="0" xfId="159" applyNumberFormat="1" applyFont="1" applyFill="1" applyBorder="1" applyAlignment="1" applyProtection="1"/>
    <xf numFmtId="170" fontId="48" fillId="22" borderId="0" xfId="159" applyNumberFormat="1" applyFont="1" applyFill="1" applyBorder="1" applyAlignment="1" applyProtection="1"/>
    <xf numFmtId="170" fontId="74" fillId="22" borderId="0" xfId="159" applyNumberFormat="1" applyFont="1" applyFill="1" applyBorder="1" applyAlignment="1" applyProtection="1"/>
    <xf numFmtId="170" fontId="46" fillId="28" borderId="0" xfId="159" applyNumberFormat="1" applyFont="1" applyFill="1" applyBorder="1" applyAlignment="1" applyProtection="1"/>
    <xf numFmtId="0" fontId="38" fillId="28" borderId="0" xfId="162" applyFont="1" applyFill="1" applyBorder="1"/>
    <xf numFmtId="0" fontId="38" fillId="28" borderId="0" xfId="252" applyFont="1" applyFill="1" applyBorder="1"/>
    <xf numFmtId="0" fontId="51" fillId="28" borderId="0" xfId="252" applyFont="1" applyFill="1" applyBorder="1"/>
    <xf numFmtId="0" fontId="56" fillId="28" borderId="0" xfId="0" applyFont="1" applyFill="1" applyAlignment="1">
      <alignment vertical="center"/>
    </xf>
    <xf numFmtId="170" fontId="79" fillId="28" borderId="0" xfId="159" applyNumberFormat="1" applyFont="1" applyFill="1" applyAlignment="1" applyProtection="1"/>
    <xf numFmtId="0" fontId="38" fillId="28" borderId="0" xfId="158" applyFont="1" applyFill="1"/>
    <xf numFmtId="0" fontId="38" fillId="28" borderId="0" xfId="158" applyFont="1" applyFill="1" applyAlignment="1"/>
    <xf numFmtId="0" fontId="46" fillId="28" borderId="0" xfId="158" applyFont="1" applyFill="1" applyAlignment="1"/>
    <xf numFmtId="0" fontId="46" fillId="28" borderId="0" xfId="158" applyFont="1" applyFill="1"/>
    <xf numFmtId="0" fontId="48" fillId="28" borderId="0" xfId="158" applyFont="1" applyFill="1"/>
    <xf numFmtId="0" fontId="74" fillId="28" borderId="0" xfId="158" applyFont="1" applyFill="1"/>
    <xf numFmtId="0" fontId="45" fillId="28" borderId="0" xfId="250" applyFont="1" applyFill="1" applyBorder="1"/>
    <xf numFmtId="0" fontId="46" fillId="28" borderId="0" xfId="158" applyFont="1" applyFill="1" applyBorder="1"/>
    <xf numFmtId="0" fontId="38" fillId="28" borderId="0" xfId="0" applyFont="1" applyFill="1" applyBorder="1"/>
    <xf numFmtId="0" fontId="38" fillId="22" borderId="0" xfId="258" applyFont="1" applyFill="1"/>
    <xf numFmtId="0" fontId="57" fillId="28" borderId="0" xfId="78" applyFont="1" applyFill="1" applyAlignment="1" applyProtection="1"/>
    <xf numFmtId="0" fontId="38" fillId="28" borderId="0" xfId="252" applyFont="1" applyFill="1"/>
    <xf numFmtId="0" fontId="51" fillId="28" borderId="0" xfId="252" applyFont="1" applyFill="1"/>
    <xf numFmtId="0" fontId="38" fillId="28" borderId="0" xfId="252" applyFont="1" applyFill="1" applyAlignment="1"/>
    <xf numFmtId="0" fontId="46" fillId="28" borderId="0" xfId="252" applyFont="1" applyFill="1" applyAlignment="1"/>
    <xf numFmtId="0" fontId="48" fillId="28" borderId="0" xfId="252" applyFont="1" applyFill="1"/>
    <xf numFmtId="0" fontId="42" fillId="28" borderId="0" xfId="252" applyFont="1" applyFill="1"/>
    <xf numFmtId="0" fontId="80" fillId="28" borderId="0" xfId="0" applyFont="1" applyFill="1"/>
    <xf numFmtId="0" fontId="38" fillId="28" borderId="0" xfId="249" applyFont="1" applyFill="1" applyAlignment="1">
      <alignment horizontal="left"/>
    </xf>
    <xf numFmtId="0" fontId="46" fillId="28" borderId="0" xfId="252" applyFont="1" applyFill="1" applyBorder="1"/>
    <xf numFmtId="175" fontId="38" fillId="28" borderId="0" xfId="251" applyNumberFormat="1" applyFont="1" applyFill="1"/>
    <xf numFmtId="175" fontId="51" fillId="28" borderId="0" xfId="251" applyNumberFormat="1" applyFont="1" applyFill="1"/>
    <xf numFmtId="0" fontId="54" fillId="28" borderId="0" xfId="249" applyFont="1" applyFill="1" applyAlignment="1">
      <alignment horizontal="left"/>
    </xf>
    <xf numFmtId="0" fontId="55" fillId="28" borderId="0" xfId="249" applyFont="1" applyFill="1" applyAlignment="1">
      <alignment horizontal="left"/>
    </xf>
    <xf numFmtId="0" fontId="72" fillId="28" borderId="0" xfId="252" applyFont="1" applyFill="1" applyBorder="1" applyAlignment="1">
      <alignment horizontal="center" vertical="center" wrapText="1"/>
    </xf>
    <xf numFmtId="0" fontId="72" fillId="28" borderId="0" xfId="252" applyFont="1" applyFill="1" applyAlignment="1">
      <alignment wrapText="1"/>
    </xf>
    <xf numFmtId="0" fontId="72" fillId="28" borderId="0" xfId="252" applyFont="1" applyFill="1" applyAlignment="1"/>
    <xf numFmtId="0" fontId="42" fillId="28" borderId="15" xfId="248" applyFont="1" applyFill="1" applyBorder="1" applyAlignment="1">
      <alignment horizontal="centerContinuous" vertical="center"/>
    </xf>
    <xf numFmtId="0" fontId="50" fillId="28" borderId="14" xfId="248" applyFont="1" applyFill="1" applyBorder="1" applyAlignment="1">
      <alignment horizontal="centerContinuous" vertical="center"/>
    </xf>
    <xf numFmtId="3" fontId="42" fillId="28" borderId="14" xfId="248" applyNumberFormat="1" applyFont="1" applyFill="1" applyBorder="1" applyAlignment="1">
      <alignment horizontal="center" vertical="center"/>
    </xf>
    <xf numFmtId="3" fontId="42" fillId="28" borderId="13" xfId="248" applyNumberFormat="1" applyFont="1" applyFill="1" applyBorder="1" applyAlignment="1">
      <alignment horizontal="center" vertical="center"/>
    </xf>
    <xf numFmtId="1" fontId="38" fillId="28" borderId="0" xfId="252" applyNumberFormat="1" applyFont="1" applyFill="1" applyAlignment="1"/>
    <xf numFmtId="1" fontId="46" fillId="28" borderId="0" xfId="252" applyNumberFormat="1" applyFont="1" applyFill="1" applyAlignment="1"/>
    <xf numFmtId="1" fontId="46" fillId="28" borderId="0" xfId="252" applyNumberFormat="1" applyFont="1" applyFill="1"/>
    <xf numFmtId="1" fontId="46" fillId="28" borderId="0" xfId="252" applyNumberFormat="1" applyFont="1" applyFill="1" applyBorder="1"/>
    <xf numFmtId="1" fontId="38" fillId="28" borderId="0" xfId="252" applyNumberFormat="1" applyFont="1" applyFill="1"/>
    <xf numFmtId="0" fontId="63" fillId="28" borderId="0" xfId="252" applyFont="1" applyFill="1" applyAlignment="1"/>
    <xf numFmtId="0" fontId="63" fillId="28" borderId="0" xfId="252" applyFont="1" applyFill="1"/>
    <xf numFmtId="169" fontId="72" fillId="28" borderId="0" xfId="250" applyNumberFormat="1" applyFont="1" applyFill="1"/>
    <xf numFmtId="0" fontId="72" fillId="28" borderId="0" xfId="252" applyFont="1" applyFill="1"/>
    <xf numFmtId="0" fontId="72" fillId="28" borderId="0" xfId="0" applyFont="1" applyFill="1"/>
    <xf numFmtId="3" fontId="38" fillId="28" borderId="11" xfId="248" applyNumberFormat="1" applyFont="1" applyFill="1" applyBorder="1" applyAlignment="1">
      <alignment horizontal="center" vertical="center"/>
    </xf>
    <xf numFmtId="0" fontId="38" fillId="28" borderId="0" xfId="162" applyFont="1" applyFill="1"/>
    <xf numFmtId="1" fontId="79" fillId="28" borderId="0" xfId="251" applyNumberFormat="1" applyFont="1" applyFill="1" applyBorder="1" applyAlignment="1">
      <alignment horizontal="left" vertical="center"/>
    </xf>
    <xf numFmtId="0" fontId="54" fillId="28" borderId="0" xfId="160" applyFont="1" applyFill="1" applyBorder="1"/>
    <xf numFmtId="170" fontId="38" fillId="28" borderId="0" xfId="159" applyNumberFormat="1" applyFont="1" applyFill="1" applyBorder="1" applyAlignment="1" applyProtection="1"/>
    <xf numFmtId="170" fontId="51" fillId="28" borderId="0" xfId="159" applyNumberFormat="1" applyFont="1" applyFill="1" applyBorder="1" applyAlignment="1" applyProtection="1"/>
    <xf numFmtId="0" fontId="55" fillId="28" borderId="0" xfId="160" applyFont="1" applyFill="1" applyBorder="1"/>
    <xf numFmtId="0" fontId="38" fillId="28" borderId="0" xfId="0" applyFont="1" applyFill="1" applyBorder="1" applyAlignment="1"/>
    <xf numFmtId="0" fontId="46" fillId="28" borderId="0" xfId="0" applyFont="1" applyFill="1" applyBorder="1" applyAlignment="1"/>
    <xf numFmtId="0" fontId="46" fillId="28" borderId="0" xfId="0" applyFont="1" applyFill="1" applyBorder="1"/>
    <xf numFmtId="170" fontId="51" fillId="28" borderId="0" xfId="159" applyNumberFormat="1" applyFont="1" applyFill="1" applyAlignment="1" applyProtection="1"/>
    <xf numFmtId="170" fontId="81" fillId="28" borderId="0" xfId="159" applyNumberFormat="1" applyFont="1" applyFill="1" applyAlignment="1" applyProtection="1"/>
    <xf numFmtId="0" fontId="38" fillId="28" borderId="0" xfId="163" applyFont="1" applyFill="1"/>
    <xf numFmtId="0" fontId="38" fillId="28" borderId="12" xfId="248" applyFont="1" applyFill="1" applyBorder="1" applyAlignment="1">
      <alignment horizontal="center" vertical="center"/>
    </xf>
    <xf numFmtId="0" fontId="38" fillId="28" borderId="19" xfId="248" applyFont="1" applyFill="1" applyBorder="1" applyAlignment="1">
      <alignment horizontal="center" vertical="center"/>
    </xf>
    <xf numFmtId="3" fontId="42" fillId="22" borderId="13" xfId="248" applyNumberFormat="1" applyFont="1" applyFill="1" applyBorder="1" applyAlignment="1">
      <alignment horizontal="center" vertical="center"/>
    </xf>
    <xf numFmtId="0" fontId="48" fillId="28" borderId="0" xfId="78" applyFont="1" applyFill="1" applyBorder="1" applyAlignment="1" applyProtection="1">
      <alignment horizontal="left"/>
    </xf>
    <xf numFmtId="0" fontId="50" fillId="22" borderId="13" xfId="248" applyFont="1" applyFill="1" applyBorder="1" applyAlignment="1">
      <alignment horizontal="centerContinuous" vertical="center"/>
    </xf>
    <xf numFmtId="1" fontId="38" fillId="22" borderId="21" xfId="248" applyNumberFormat="1" applyFont="1" applyFill="1" applyBorder="1" applyAlignment="1">
      <alignment horizontal="center" vertical="center"/>
    </xf>
    <xf numFmtId="0" fontId="42" fillId="22" borderId="15" xfId="248" applyFont="1" applyFill="1" applyBorder="1" applyAlignment="1">
      <alignment horizontal="centerContinuous" vertical="center"/>
    </xf>
    <xf numFmtId="176" fontId="72" fillId="28" borderId="0" xfId="248" applyNumberFormat="1" applyFont="1" applyFill="1" applyBorder="1" applyAlignment="1">
      <alignment horizontal="center" vertical="center"/>
    </xf>
    <xf numFmtId="0" fontId="45" fillId="28" borderId="0" xfId="0" applyFont="1" applyFill="1" applyBorder="1" applyAlignment="1"/>
    <xf numFmtId="0" fontId="46" fillId="28" borderId="0" xfId="78" applyFont="1" applyFill="1" applyBorder="1" applyAlignment="1" applyProtection="1">
      <alignment horizontal="left"/>
    </xf>
    <xf numFmtId="0" fontId="46" fillId="28" borderId="0" xfId="78" applyFont="1" applyFill="1" applyBorder="1" applyAlignment="1" applyProtection="1"/>
    <xf numFmtId="0" fontId="48" fillId="28" borderId="12" xfId="248" applyFont="1" applyFill="1" applyBorder="1" applyAlignment="1">
      <alignment horizontal="center" vertical="center"/>
    </xf>
    <xf numFmtId="0" fontId="48" fillId="28" borderId="0" xfId="0" applyFont="1" applyFill="1" applyBorder="1" applyAlignment="1"/>
    <xf numFmtId="0" fontId="42" fillId="22" borderId="15" xfId="248" applyFont="1" applyFill="1" applyBorder="1" applyAlignment="1">
      <alignment horizontal="center" vertical="center" wrapText="1"/>
    </xf>
    <xf numFmtId="0" fontId="42" fillId="28" borderId="15" xfId="248" applyFont="1" applyFill="1" applyBorder="1" applyAlignment="1">
      <alignment horizontal="center" vertical="center"/>
    </xf>
    <xf numFmtId="0" fontId="49" fillId="28" borderId="0" xfId="0" applyFont="1" applyFill="1" applyBorder="1" applyAlignment="1"/>
    <xf numFmtId="0" fontId="48" fillId="28" borderId="0" xfId="78" applyFont="1" applyFill="1" applyBorder="1" applyAlignment="1" applyProtection="1"/>
    <xf numFmtId="0" fontId="24" fillId="28" borderId="0" xfId="0" applyFont="1" applyFill="1" applyBorder="1"/>
    <xf numFmtId="0" fontId="42" fillId="28" borderId="0" xfId="0" applyFont="1" applyFill="1" applyBorder="1" applyAlignment="1"/>
    <xf numFmtId="0" fontId="42" fillId="28" borderId="0" xfId="0" applyFont="1" applyFill="1" applyBorder="1"/>
    <xf numFmtId="0" fontId="47" fillId="28" borderId="0" xfId="78" applyFont="1" applyFill="1" applyBorder="1" applyAlignment="1" applyProtection="1">
      <alignment wrapText="1"/>
    </xf>
    <xf numFmtId="2" fontId="44" fillId="28" borderId="0" xfId="78" applyNumberFormat="1" applyFont="1" applyFill="1" applyBorder="1" applyAlignment="1" applyProtection="1">
      <alignment horizontal="left"/>
    </xf>
    <xf numFmtId="0" fontId="44" fillId="28" borderId="0" xfId="78" applyFont="1" applyFill="1" applyBorder="1" applyAlignment="1" applyProtection="1"/>
    <xf numFmtId="0" fontId="38" fillId="28" borderId="0" xfId="161" applyFont="1" applyFill="1" applyBorder="1" applyAlignment="1"/>
    <xf numFmtId="0" fontId="44" fillId="28" borderId="0" xfId="78" applyFont="1" applyFill="1" applyBorder="1" applyAlignment="1" applyProtection="1">
      <alignment horizontal="left"/>
    </xf>
    <xf numFmtId="1" fontId="81" fillId="28" borderId="0" xfId="0" applyNumberFormat="1" applyFont="1" applyFill="1" applyBorder="1"/>
    <xf numFmtId="0" fontId="81" fillId="28" borderId="0" xfId="248" applyFont="1" applyFill="1" applyBorder="1" applyAlignment="1">
      <alignment horizontal="center" vertical="center"/>
    </xf>
    <xf numFmtId="0" fontId="81" fillId="28" borderId="0" xfId="248" applyFont="1" applyFill="1" applyBorder="1"/>
    <xf numFmtId="1" fontId="81" fillId="28" borderId="0" xfId="0" applyNumberFormat="1" applyFont="1" applyFill="1" applyBorder="1" applyAlignment="1">
      <alignment vertical="center"/>
    </xf>
    <xf numFmtId="1" fontId="81" fillId="28" borderId="0" xfId="251" applyNumberFormat="1" applyFont="1" applyFill="1" applyBorder="1" applyAlignment="1">
      <alignment horizontal="left" vertical="center"/>
    </xf>
    <xf numFmtId="0" fontId="42" fillId="22" borderId="3" xfId="248" applyFont="1" applyFill="1" applyBorder="1" applyAlignment="1">
      <alignment horizontal="center" vertical="center" wrapText="1"/>
    </xf>
    <xf numFmtId="0" fontId="42" fillId="22" borderId="3" xfId="248" applyFont="1" applyFill="1" applyBorder="1" applyAlignment="1">
      <alignment horizontal="center" vertical="center"/>
    </xf>
    <xf numFmtId="1" fontId="81" fillId="28" borderId="11" xfId="0" applyNumberFormat="1" applyFont="1" applyFill="1" applyBorder="1" applyAlignment="1">
      <alignment vertical="center"/>
    </xf>
    <xf numFmtId="0" fontId="81" fillId="28" borderId="11" xfId="248" applyFont="1" applyFill="1" applyBorder="1"/>
    <xf numFmtId="0" fontId="81" fillId="28" borderId="0" xfId="252" applyFont="1" applyFill="1" applyBorder="1"/>
    <xf numFmtId="1" fontId="83" fillId="28" borderId="0" xfId="0" applyNumberFormat="1" applyFont="1" applyFill="1" applyBorder="1"/>
    <xf numFmtId="0" fontId="84" fillId="28" borderId="0" xfId="252" applyFont="1" applyFill="1" applyBorder="1"/>
    <xf numFmtId="1" fontId="81" fillId="28" borderId="0" xfId="256" applyNumberFormat="1" applyFont="1" applyFill="1" applyBorder="1" applyAlignment="1">
      <alignment horizontal="left" vertical="center"/>
    </xf>
    <xf numFmtId="1" fontId="81" fillId="28" borderId="0" xfId="257" applyNumberFormat="1" applyFont="1" applyFill="1" applyBorder="1" applyAlignment="1">
      <alignment horizontal="left" vertical="center"/>
    </xf>
    <xf numFmtId="1" fontId="85" fillId="28" borderId="11" xfId="251" applyNumberFormat="1" applyFont="1" applyFill="1" applyBorder="1" applyAlignment="1">
      <alignment horizontal="left" vertical="center"/>
    </xf>
    <xf numFmtId="0" fontId="84" fillId="28" borderId="11" xfId="252" applyFont="1" applyFill="1" applyBorder="1"/>
    <xf numFmtId="0" fontId="82" fillId="28" borderId="0" xfId="0" applyFont="1" applyFill="1" applyBorder="1" applyAlignment="1">
      <alignment wrapText="1"/>
    </xf>
    <xf numFmtId="0" fontId="82" fillId="28" borderId="0" xfId="0" applyFont="1" applyFill="1" applyBorder="1"/>
    <xf numFmtId="1" fontId="81" fillId="28" borderId="0" xfId="257" applyNumberFormat="1" applyFont="1" applyFill="1" applyBorder="1" applyAlignment="1">
      <alignment horizontal="left" vertical="center" wrapText="1"/>
    </xf>
    <xf numFmtId="1" fontId="81" fillId="28" borderId="21" xfId="251" applyNumberFormat="1" applyFont="1" applyFill="1" applyBorder="1" applyAlignment="1">
      <alignment horizontal="left" vertical="center"/>
    </xf>
    <xf numFmtId="1" fontId="81" fillId="28" borderId="21" xfId="256" applyNumberFormat="1" applyFont="1" applyFill="1" applyBorder="1" applyAlignment="1">
      <alignment horizontal="left" vertical="center"/>
    </xf>
    <xf numFmtId="0" fontId="81" fillId="28" borderId="21" xfId="248" applyFont="1" applyFill="1" applyBorder="1"/>
    <xf numFmtId="1" fontId="51" fillId="28" borderId="0" xfId="256" applyNumberFormat="1" applyFont="1" applyFill="1" applyBorder="1" applyAlignment="1">
      <alignment horizontal="left" vertical="center"/>
    </xf>
    <xf numFmtId="0" fontId="66" fillId="28" borderId="0" xfId="252" applyFont="1" applyFill="1" applyBorder="1"/>
    <xf numFmtId="0" fontId="66" fillId="28" borderId="11" xfId="252" applyFont="1" applyFill="1" applyBorder="1"/>
    <xf numFmtId="1" fontId="81" fillId="28" borderId="0" xfId="251" applyNumberFormat="1" applyFont="1" applyFill="1" applyBorder="1" applyAlignment="1">
      <alignment horizontal="left" vertical="center" wrapText="1"/>
    </xf>
    <xf numFmtId="1" fontId="81" fillId="22" borderId="0" xfId="251" applyNumberFormat="1" applyFont="1" applyFill="1" applyBorder="1" applyAlignment="1">
      <alignment horizontal="left" vertical="center"/>
    </xf>
    <xf numFmtId="1" fontId="81" fillId="22" borderId="0" xfId="0" applyNumberFormat="1" applyFont="1" applyFill="1" applyBorder="1" applyAlignment="1">
      <alignment vertical="center"/>
    </xf>
    <xf numFmtId="1" fontId="81" fillId="28" borderId="11" xfId="251" applyNumberFormat="1" applyFont="1" applyFill="1" applyBorder="1" applyAlignment="1">
      <alignment horizontal="left" vertical="center"/>
    </xf>
    <xf numFmtId="3" fontId="38" fillId="28" borderId="21" xfId="248" applyNumberFormat="1" applyFont="1" applyFill="1" applyBorder="1" applyAlignment="1">
      <alignment horizontal="center" vertical="center"/>
    </xf>
    <xf numFmtId="3" fontId="38" fillId="28" borderId="22" xfId="248" applyNumberFormat="1" applyFont="1" applyFill="1" applyBorder="1" applyAlignment="1">
      <alignment horizontal="center" vertical="center"/>
    </xf>
    <xf numFmtId="0" fontId="42" fillId="22" borderId="15" xfId="248" applyFont="1" applyFill="1" applyBorder="1" applyAlignment="1">
      <alignment horizontal="center" vertical="center" wrapText="1"/>
    </xf>
    <xf numFmtId="0" fontId="50" fillId="22" borderId="15" xfId="248" applyFont="1" applyFill="1" applyBorder="1" applyAlignment="1">
      <alignment horizontal="center" vertical="center" wrapText="1"/>
    </xf>
    <xf numFmtId="0" fontId="50" fillId="22" borderId="15" xfId="248" applyFont="1" applyFill="1" applyBorder="1" applyAlignment="1">
      <alignment horizontal="center" vertical="center"/>
    </xf>
    <xf numFmtId="0" fontId="81" fillId="28" borderId="0" xfId="252" applyFont="1" applyFill="1" applyBorder="1" applyAlignment="1">
      <alignment wrapText="1"/>
    </xf>
    <xf numFmtId="0" fontId="66" fillId="22" borderId="0" xfId="252" applyFont="1" applyFill="1" applyBorder="1"/>
    <xf numFmtId="0" fontId="82" fillId="28" borderId="0" xfId="0" applyFont="1" applyFill="1" applyBorder="1" applyAlignment="1">
      <alignment vertical="center" wrapText="1"/>
    </xf>
    <xf numFmtId="0" fontId="42" fillId="22" borderId="16" xfId="248" applyFont="1" applyFill="1" applyBorder="1" applyAlignment="1">
      <alignment horizontal="center" vertical="center" wrapText="1"/>
    </xf>
    <xf numFmtId="0" fontId="38" fillId="22" borderId="12" xfId="248" applyFont="1" applyFill="1" applyBorder="1" applyAlignment="1">
      <alignment horizontal="center" vertical="center"/>
    </xf>
    <xf numFmtId="0" fontId="48" fillId="22" borderId="12" xfId="248" applyFont="1" applyFill="1" applyBorder="1" applyAlignment="1">
      <alignment horizontal="center" vertical="center"/>
    </xf>
    <xf numFmtId="1" fontId="38" fillId="28" borderId="21" xfId="251" applyNumberFormat="1" applyFont="1" applyFill="1" applyBorder="1" applyAlignment="1">
      <alignment horizontal="center" vertical="center"/>
    </xf>
    <xf numFmtId="1" fontId="85" fillId="28" borderId="11" xfId="256" applyNumberFormat="1" applyFont="1" applyFill="1" applyBorder="1" applyAlignment="1">
      <alignment horizontal="left" vertical="center"/>
    </xf>
    <xf numFmtId="0" fontId="67" fillId="22" borderId="0" xfId="252" applyFont="1" applyFill="1" applyAlignment="1"/>
    <xf numFmtId="1" fontId="81" fillId="28" borderId="0" xfId="259" applyNumberFormat="1" applyFont="1" applyFill="1" applyBorder="1"/>
    <xf numFmtId="1" fontId="81" fillId="28" borderId="0" xfId="256" applyNumberFormat="1" applyFont="1" applyFill="1" applyBorder="1" applyAlignment="1">
      <alignment horizontal="left" vertical="center" wrapText="1"/>
    </xf>
    <xf numFmtId="0" fontId="82" fillId="0" borderId="0" xfId="0" applyFont="1" applyBorder="1" applyAlignment="1">
      <alignment vertical="center" wrapText="1"/>
    </xf>
    <xf numFmtId="0" fontId="81" fillId="22" borderId="0" xfId="248" applyFont="1" applyFill="1" applyBorder="1"/>
    <xf numFmtId="0" fontId="42" fillId="28" borderId="16" xfId="248" applyFont="1" applyFill="1" applyBorder="1" applyAlignment="1">
      <alignment horizontal="center" vertical="center" wrapText="1"/>
    </xf>
    <xf numFmtId="1" fontId="51" fillId="28" borderId="11" xfId="251" applyNumberFormat="1" applyFont="1" applyFill="1" applyBorder="1" applyAlignment="1">
      <alignment horizontal="left" vertical="center"/>
    </xf>
    <xf numFmtId="1" fontId="81" fillId="28" borderId="11" xfId="256" applyNumberFormat="1" applyFont="1" applyFill="1" applyBorder="1" applyAlignment="1">
      <alignment horizontal="left" vertical="center"/>
    </xf>
    <xf numFmtId="0" fontId="50" fillId="22" borderId="15" xfId="248" applyFont="1" applyFill="1" applyBorder="1" applyAlignment="1">
      <alignment horizontal="centerContinuous" vertical="center"/>
    </xf>
    <xf numFmtId="0" fontId="50" fillId="22" borderId="16" xfId="248" applyFont="1" applyFill="1" applyBorder="1" applyAlignment="1">
      <alignment horizontal="centerContinuous" vertical="center"/>
    </xf>
    <xf numFmtId="0" fontId="38" fillId="28" borderId="12" xfId="248" applyFont="1" applyFill="1" applyBorder="1"/>
    <xf numFmtId="0" fontId="38" fillId="0" borderId="12" xfId="248" applyFont="1" applyFill="1" applyBorder="1"/>
    <xf numFmtId="1" fontId="81" fillId="28" borderId="21" xfId="0" applyNumberFormat="1" applyFont="1" applyFill="1" applyBorder="1" applyAlignment="1">
      <alignment vertical="center"/>
    </xf>
    <xf numFmtId="0" fontId="38" fillId="22" borderId="12" xfId="248" applyFont="1" applyFill="1" applyBorder="1"/>
    <xf numFmtId="0" fontId="38" fillId="0" borderId="19" xfId="248" applyFont="1" applyFill="1" applyBorder="1"/>
    <xf numFmtId="1" fontId="81" fillId="28" borderId="22" xfId="0" applyNumberFormat="1" applyFont="1" applyFill="1" applyBorder="1" applyAlignment="1">
      <alignment vertical="center"/>
    </xf>
    <xf numFmtId="0" fontId="86" fillId="22" borderId="0" xfId="0" applyFont="1" applyFill="1" applyBorder="1"/>
    <xf numFmtId="3" fontId="38" fillId="22" borderId="0" xfId="161" applyNumberFormat="1" applyFont="1" applyFill="1"/>
    <xf numFmtId="169" fontId="38" fillId="22" borderId="0" xfId="161" applyNumberFormat="1" applyFont="1" applyFill="1" applyAlignment="1">
      <alignment vertical="center"/>
    </xf>
    <xf numFmtId="169" fontId="42" fillId="22" borderId="0" xfId="161" applyNumberFormat="1" applyFont="1" applyFill="1" applyAlignment="1">
      <alignment vertical="center"/>
    </xf>
    <xf numFmtId="0" fontId="38" fillId="28" borderId="0" xfId="161" applyFont="1" applyFill="1"/>
    <xf numFmtId="0" fontId="46" fillId="22" borderId="0" xfId="249" applyFont="1" applyFill="1" applyAlignment="1">
      <alignment horizontal="left"/>
    </xf>
    <xf numFmtId="0" fontId="46" fillId="28" borderId="0" xfId="249" applyFont="1" applyFill="1" applyAlignment="1">
      <alignment horizontal="left"/>
    </xf>
    <xf numFmtId="0" fontId="46" fillId="22" borderId="0" xfId="161" applyFont="1" applyFill="1"/>
    <xf numFmtId="175" fontId="46" fillId="22" borderId="0" xfId="251" applyNumberFormat="1" applyFont="1" applyFill="1"/>
    <xf numFmtId="0" fontId="46" fillId="28" borderId="0" xfId="161" applyFont="1" applyFill="1"/>
    <xf numFmtId="175" fontId="46" fillId="28" borderId="0" xfId="251" applyNumberFormat="1" applyFont="1" applyFill="1"/>
    <xf numFmtId="9" fontId="72" fillId="28" borderId="0" xfId="254" applyNumberFormat="1" applyFont="1" applyFill="1" applyBorder="1" applyAlignment="1">
      <alignment horizontal="center" vertical="center" wrapText="1"/>
    </xf>
    <xf numFmtId="0" fontId="68" fillId="22" borderId="0" xfId="0" applyFont="1" applyFill="1" applyBorder="1"/>
    <xf numFmtId="0" fontId="68" fillId="28" borderId="0" xfId="0" applyFont="1" applyFill="1" applyBorder="1"/>
    <xf numFmtId="0" fontId="46" fillId="28" borderId="0" xfId="252" applyFont="1" applyFill="1" applyBorder="1" applyAlignment="1"/>
    <xf numFmtId="1" fontId="46" fillId="28" borderId="0" xfId="252" applyNumberFormat="1" applyFont="1" applyFill="1" applyBorder="1" applyAlignment="1"/>
    <xf numFmtId="169" fontId="72" fillId="28" borderId="0" xfId="258" applyNumberFormat="1" applyFont="1" applyFill="1" applyBorder="1" applyAlignment="1">
      <alignment horizontal="center" vertical="center"/>
    </xf>
    <xf numFmtId="0" fontId="46" fillId="28" borderId="0" xfId="158" applyFont="1" applyFill="1" applyBorder="1" applyAlignment="1"/>
    <xf numFmtId="0" fontId="87" fillId="28" borderId="0" xfId="78" applyFont="1" applyFill="1" applyAlignment="1" applyProtection="1"/>
    <xf numFmtId="0" fontId="45" fillId="28" borderId="0" xfId="252" applyFont="1" applyFill="1"/>
    <xf numFmtId="0" fontId="80" fillId="28" borderId="0" xfId="0" applyFont="1" applyFill="1" applyBorder="1"/>
    <xf numFmtId="0" fontId="88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89" fillId="0" borderId="0" xfId="0" applyFont="1" applyAlignment="1">
      <alignment vertical="center"/>
    </xf>
    <xf numFmtId="174" fontId="48" fillId="0" borderId="0" xfId="0" applyNumberFormat="1" applyFont="1" applyFill="1" applyBorder="1" applyAlignment="1">
      <alignment horizontal="center" vertical="center"/>
    </xf>
    <xf numFmtId="174" fontId="56" fillId="0" borderId="0" xfId="0" applyNumberFormat="1" applyFont="1" applyFill="1" applyBorder="1" applyAlignment="1">
      <alignment horizontal="center" vertical="center"/>
    </xf>
    <xf numFmtId="0" fontId="46" fillId="28" borderId="0" xfId="248" applyFont="1" applyFill="1" applyBorder="1"/>
    <xf numFmtId="0" fontId="63" fillId="28" borderId="0" xfId="248" applyFont="1" applyFill="1"/>
    <xf numFmtId="49" fontId="38" fillId="22" borderId="0" xfId="161" applyNumberFormat="1" applyFont="1" applyFill="1" applyBorder="1" applyAlignment="1">
      <alignment vertical="center"/>
    </xf>
    <xf numFmtId="49" fontId="38" fillId="22" borderId="0" xfId="161" applyNumberFormat="1" applyFont="1" applyFill="1" applyBorder="1" applyAlignment="1">
      <alignment horizontal="center" vertical="center"/>
    </xf>
    <xf numFmtId="49" fontId="38" fillId="22" borderId="0" xfId="161" applyNumberFormat="1" applyFont="1" applyFill="1" applyBorder="1"/>
    <xf numFmtId="0" fontId="42" fillId="22" borderId="16" xfId="255" applyFont="1" applyFill="1" applyBorder="1" applyAlignment="1">
      <alignment horizontal="center" vertical="center"/>
    </xf>
    <xf numFmtId="0" fontId="42" fillId="22" borderId="12" xfId="255" applyFont="1" applyFill="1" applyBorder="1" applyAlignment="1">
      <alignment horizontal="center" vertical="center"/>
    </xf>
    <xf numFmtId="2" fontId="42" fillId="22" borderId="0" xfId="161" applyNumberFormat="1" applyFont="1" applyFill="1" applyAlignment="1">
      <alignment horizontal="left"/>
    </xf>
    <xf numFmtId="0" fontId="38" fillId="0" borderId="0" xfId="0" applyFont="1" applyAlignment="1"/>
    <xf numFmtId="0" fontId="42" fillId="22" borderId="15" xfId="165" applyFont="1" applyFill="1" applyBorder="1" applyAlignment="1">
      <alignment horizontal="center" vertical="center"/>
    </xf>
    <xf numFmtId="0" fontId="38" fillId="22" borderId="18" xfId="165" applyFont="1" applyFill="1" applyBorder="1" applyAlignment="1">
      <alignment horizontal="center" vertical="center"/>
    </xf>
    <xf numFmtId="0" fontId="50" fillId="22" borderId="15" xfId="165" applyFont="1" applyFill="1" applyBorder="1" applyAlignment="1">
      <alignment horizontal="center" vertical="center"/>
    </xf>
    <xf numFmtId="0" fontId="51" fillId="22" borderId="18" xfId="165" applyFont="1" applyFill="1" applyBorder="1" applyAlignment="1">
      <alignment horizontal="center" vertical="center"/>
    </xf>
    <xf numFmtId="0" fontId="42" fillId="22" borderId="15" xfId="164" applyFont="1" applyFill="1" applyBorder="1" applyAlignment="1">
      <alignment horizontal="center" vertical="center"/>
    </xf>
    <xf numFmtId="0" fontId="38" fillId="22" borderId="18" xfId="164" applyFont="1" applyFill="1" applyBorder="1" applyAlignment="1">
      <alignment horizontal="center" vertical="center"/>
    </xf>
    <xf numFmtId="0" fontId="50" fillId="22" borderId="15" xfId="164" applyFont="1" applyFill="1" applyBorder="1" applyAlignment="1">
      <alignment horizontal="center" vertical="center"/>
    </xf>
    <xf numFmtId="0" fontId="51" fillId="22" borderId="18" xfId="164" applyFont="1" applyFill="1" applyBorder="1" applyAlignment="1">
      <alignment horizontal="center" vertical="center"/>
    </xf>
    <xf numFmtId="0" fontId="51" fillId="22" borderId="17" xfId="165" applyFont="1" applyFill="1" applyBorder="1" applyAlignment="1">
      <alignment horizontal="center" vertical="center"/>
    </xf>
    <xf numFmtId="0" fontId="42" fillId="22" borderId="15" xfId="248" applyFont="1" applyFill="1" applyBorder="1" applyAlignment="1">
      <alignment horizontal="center" vertical="center" wrapText="1"/>
    </xf>
    <xf numFmtId="0" fontId="42" fillId="22" borderId="18" xfId="248" applyFont="1" applyFill="1" applyBorder="1" applyAlignment="1">
      <alignment horizontal="center" vertical="center" wrapText="1"/>
    </xf>
    <xf numFmtId="0" fontId="42" fillId="22" borderId="15" xfId="248" applyFont="1" applyFill="1" applyBorder="1" applyAlignment="1">
      <alignment horizontal="center" vertical="center"/>
    </xf>
    <xf numFmtId="0" fontId="42" fillId="22" borderId="18" xfId="248" applyFont="1" applyFill="1" applyBorder="1" applyAlignment="1">
      <alignment horizontal="center" vertical="center"/>
    </xf>
    <xf numFmtId="0" fontId="50" fillId="22" borderId="15" xfId="248" applyFont="1" applyFill="1" applyBorder="1" applyAlignment="1">
      <alignment horizontal="center" vertical="center" wrapText="1"/>
    </xf>
    <xf numFmtId="0" fontId="50" fillId="22" borderId="18" xfId="248" applyFont="1" applyFill="1" applyBorder="1" applyAlignment="1">
      <alignment horizontal="center" vertical="center" wrapText="1"/>
    </xf>
    <xf numFmtId="0" fontId="50" fillId="22" borderId="15" xfId="248" applyFont="1" applyFill="1" applyBorder="1" applyAlignment="1">
      <alignment horizontal="center" vertical="center"/>
    </xf>
    <xf numFmtId="0" fontId="50" fillId="22" borderId="18" xfId="248" applyFont="1" applyFill="1" applyBorder="1" applyAlignment="1">
      <alignment horizontal="center" vertical="center"/>
    </xf>
    <xf numFmtId="0" fontId="42" fillId="22" borderId="15" xfId="255" applyFont="1" applyFill="1" applyBorder="1" applyAlignment="1">
      <alignment horizontal="center" vertical="center"/>
    </xf>
    <xf numFmtId="0" fontId="42" fillId="22" borderId="18" xfId="255" applyFont="1" applyFill="1" applyBorder="1" applyAlignment="1">
      <alignment horizontal="center" vertical="center"/>
    </xf>
    <xf numFmtId="0" fontId="42" fillId="22" borderId="19" xfId="255" applyFont="1" applyFill="1" applyBorder="1" applyAlignment="1">
      <alignment horizontal="center" vertical="center"/>
    </xf>
    <xf numFmtId="0" fontId="50" fillId="28" borderId="15" xfId="248" applyFont="1" applyFill="1" applyBorder="1" applyAlignment="1">
      <alignment horizontal="center" vertical="center"/>
    </xf>
    <xf numFmtId="0" fontId="50" fillId="28" borderId="17" xfId="248" applyFont="1" applyFill="1" applyBorder="1" applyAlignment="1">
      <alignment horizontal="center" vertical="center"/>
    </xf>
    <xf numFmtId="0" fontId="42" fillId="28" borderId="15" xfId="248" applyFont="1" applyFill="1" applyBorder="1" applyAlignment="1">
      <alignment horizontal="center" vertical="center" wrapText="1"/>
    </xf>
    <xf numFmtId="0" fontId="42" fillId="28" borderId="17" xfId="248" applyFont="1" applyFill="1" applyBorder="1" applyAlignment="1">
      <alignment horizontal="center" vertical="center" wrapText="1"/>
    </xf>
    <xf numFmtId="0" fontId="42" fillId="28" borderId="15" xfId="248" applyFont="1" applyFill="1" applyBorder="1" applyAlignment="1">
      <alignment horizontal="center" vertical="center"/>
    </xf>
    <xf numFmtId="0" fontId="42" fillId="28" borderId="17" xfId="248" applyFont="1" applyFill="1" applyBorder="1" applyAlignment="1">
      <alignment horizontal="center" vertical="center"/>
    </xf>
    <xf numFmtId="0" fontId="50" fillId="28" borderId="15" xfId="248" applyFont="1" applyFill="1" applyBorder="1" applyAlignment="1">
      <alignment horizontal="center" vertical="center" wrapText="1"/>
    </xf>
    <xf numFmtId="0" fontId="50" fillId="28" borderId="17" xfId="248" applyFont="1" applyFill="1" applyBorder="1" applyAlignment="1">
      <alignment horizontal="center" vertical="center" wrapText="1"/>
    </xf>
    <xf numFmtId="0" fontId="42" fillId="22" borderId="17" xfId="255" applyFont="1" applyFill="1" applyBorder="1" applyAlignment="1">
      <alignment horizontal="center" vertical="center"/>
    </xf>
  </cellXfs>
  <cellStyles count="260">
    <cellStyle name="100" xfId="1"/>
    <cellStyle name="20% - Accent1" xfId="2"/>
    <cellStyle name="20% - Accent1 2" xfId="227"/>
    <cellStyle name="20% - Accent2" xfId="3"/>
    <cellStyle name="20% - Accent2 2" xfId="228"/>
    <cellStyle name="20% - Accent3" xfId="4"/>
    <cellStyle name="20% - Accent3 2" xfId="229"/>
    <cellStyle name="20% - Accent4" xfId="5"/>
    <cellStyle name="20% - Accent4 2" xfId="230"/>
    <cellStyle name="20% - Accent5" xfId="6"/>
    <cellStyle name="20% - Accent5 2" xfId="231"/>
    <cellStyle name="20% - Accent6" xfId="7"/>
    <cellStyle name="20% - Accent6 2" xfId="232"/>
    <cellStyle name="20% - Акцент1" xfId="180"/>
    <cellStyle name="20% - Акцент2" xfId="181"/>
    <cellStyle name="20% - Акцент3" xfId="182"/>
    <cellStyle name="20% - Акцент4" xfId="183"/>
    <cellStyle name="20% - Акцент5" xfId="184"/>
    <cellStyle name="20% - Акцент6" xfId="185"/>
    <cellStyle name="40% - Accent1" xfId="8"/>
    <cellStyle name="40% - Accent1 2" xfId="233"/>
    <cellStyle name="40% - Accent2" xfId="9"/>
    <cellStyle name="40% - Accent2 2" xfId="234"/>
    <cellStyle name="40% - Accent3" xfId="10"/>
    <cellStyle name="40% - Accent3 2" xfId="235"/>
    <cellStyle name="40% - Accent4" xfId="11"/>
    <cellStyle name="40% - Accent4 2" xfId="236"/>
    <cellStyle name="40% - Accent5" xfId="12"/>
    <cellStyle name="40% - Accent5 2" xfId="237"/>
    <cellStyle name="40% - Accent6" xfId="13"/>
    <cellStyle name="40% - Accent6 2" xfId="238"/>
    <cellStyle name="40% - Акцент1" xfId="186"/>
    <cellStyle name="40% - Акцент2" xfId="187"/>
    <cellStyle name="40% - Акцент3" xfId="188"/>
    <cellStyle name="40% - Акцент4" xfId="189"/>
    <cellStyle name="40% - Акцент5" xfId="190"/>
    <cellStyle name="40% - Акцент6" xfId="191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60% - Акцент1" xfId="192"/>
    <cellStyle name="60% - Акцент2" xfId="193"/>
    <cellStyle name="60% - Акцент3" xfId="194"/>
    <cellStyle name="60% - Акцент4" xfId="195"/>
    <cellStyle name="60% - Акцент5" xfId="196"/>
    <cellStyle name="60% - Акцент6" xfId="197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 [0]䧟Лист3 2 2" xfId="221"/>
    <cellStyle name="Comma [0]䧟Лист3 3" xfId="22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 8" xfId="245"/>
    <cellStyle name="Normal_Book1" xfId="63"/>
    <cellStyle name="Normal_Лист2 (2)" xfId="248"/>
    <cellStyle name="Note" xfId="64"/>
    <cellStyle name="Ôèíàíñîâûé_Tranche" xfId="65"/>
    <cellStyle name="Output" xfId="66"/>
    <cellStyle name="S0" xfId="67"/>
    <cellStyle name="S1" xfId="68"/>
    <cellStyle name="S11" xfId="219"/>
    <cellStyle name="S2" xfId="69"/>
    <cellStyle name="S3" xfId="70"/>
    <cellStyle name="S4" xfId="71"/>
    <cellStyle name="S5" xfId="72"/>
    <cellStyle name="S6" xfId="73"/>
    <cellStyle name="Style 1" xfId="74"/>
    <cellStyle name="Title" xfId="75"/>
    <cellStyle name="Total" xfId="76"/>
    <cellStyle name="Total 2" xfId="222"/>
    <cellStyle name="Warning Text" xfId="77"/>
    <cellStyle name="Акцент1" xfId="198"/>
    <cellStyle name="Акцент2" xfId="199"/>
    <cellStyle name="Акцент3" xfId="200"/>
    <cellStyle name="Акцент4" xfId="201"/>
    <cellStyle name="Акцент5" xfId="202"/>
    <cellStyle name="Акцент6" xfId="203"/>
    <cellStyle name="Ввод " xfId="204"/>
    <cellStyle name="Відсотковий 2" xfId="239"/>
    <cellStyle name="Вывод" xfId="205"/>
    <cellStyle name="Вычисление" xfId="206"/>
    <cellStyle name="Гиперссылка" xfId="78" builtinId="8"/>
    <cellStyle name="Гиперссылка 2" xfId="177"/>
    <cellStyle name="Гіперпосилання 2" xfId="207"/>
    <cellStyle name="Заголовки до таблиць в бюлетень" xfId="79"/>
    <cellStyle name="Заголовок 1" xfId="80" builtinId="16" customBuiltin="1"/>
    <cellStyle name="Заголовок 2" xfId="81" builtinId="17" customBuiltin="1"/>
    <cellStyle name="Заголовок 3" xfId="82" builtinId="18" customBuiltin="1"/>
    <cellStyle name="Заголовок 4" xfId="83" builtinId="19" customBuiltin="1"/>
    <cellStyle name="Звичайний 2" xfId="218"/>
    <cellStyle name="Звичайний 2 2" xfId="226"/>
    <cellStyle name="Звичайний 3" xfId="179"/>
    <cellStyle name="Звичайний 3 2" xfId="242"/>
    <cellStyle name="Звичайний 4" xfId="244"/>
    <cellStyle name="Итог" xfId="208"/>
    <cellStyle name="Контрольная ячейка" xfId="209"/>
    <cellStyle name="Название" xfId="210"/>
    <cellStyle name="Нейтральный" xfId="211"/>
    <cellStyle name="Обычный" xfId="0" builtinId="0"/>
    <cellStyle name="Обычный 10" xfId="84"/>
    <cellStyle name="Обычный 11" xfId="85"/>
    <cellStyle name="Обычный 12" xfId="86"/>
    <cellStyle name="Обычный 13" xfId="87"/>
    <cellStyle name="Обычный 14" xfId="88"/>
    <cellStyle name="Обычный 15" xfId="89"/>
    <cellStyle name="Обычный 16" xfId="90"/>
    <cellStyle name="Обычный 17" xfId="91"/>
    <cellStyle name="Обычный 18" xfId="92"/>
    <cellStyle name="Обычный 19" xfId="93"/>
    <cellStyle name="Обычный 2" xfId="94"/>
    <cellStyle name="Обычный 2 2" xfId="95"/>
    <cellStyle name="Обычный 2 2 2" xfId="96"/>
    <cellStyle name="Обычный 2 2 3" xfId="97"/>
    <cellStyle name="Обычный 2 2 4" xfId="98"/>
    <cellStyle name="Обычный 2 2 5" xfId="99"/>
    <cellStyle name="Обычный 2 2 6" xfId="100"/>
    <cellStyle name="Обычный 2 2 7" xfId="101"/>
    <cellStyle name="Обычный 2 2_ZB_3KV_2014" xfId="102"/>
    <cellStyle name="Обычный 2 3" xfId="103"/>
    <cellStyle name="Обычный 2 4" xfId="104"/>
    <cellStyle name="Обычный 2 5" xfId="105"/>
    <cellStyle name="Обычный 2 6" xfId="106"/>
    <cellStyle name="Обычный 2 7" xfId="107"/>
    <cellStyle name="Обычный 2_Borg_01_11_2012" xfId="108"/>
    <cellStyle name="Обычный 20" xfId="109"/>
    <cellStyle name="Обычный 21" xfId="110"/>
    <cellStyle name="Обычный 22" xfId="111"/>
    <cellStyle name="Обычный 23" xfId="112"/>
    <cellStyle name="Обычный 24" xfId="113"/>
    <cellStyle name="Обычный 25" xfId="114"/>
    <cellStyle name="Обычный 26" xfId="115"/>
    <cellStyle name="Обычный 27" xfId="116"/>
    <cellStyle name="Обычный 28" xfId="117"/>
    <cellStyle name="Обычный 29" xfId="118"/>
    <cellStyle name="Обычный 3" xfId="119"/>
    <cellStyle name="Обычный 3 2" xfId="120"/>
    <cellStyle name="Обычный 3 2 2" xfId="121"/>
    <cellStyle name="Обычный 3 2_borg01082010-prov_div" xfId="122"/>
    <cellStyle name="Обычный 3 3" xfId="223"/>
    <cellStyle name="Обычный 3 4" xfId="247"/>
    <cellStyle name="Обычный 3_ZB_3KV_2014" xfId="123"/>
    <cellStyle name="Обычный 30" xfId="124"/>
    <cellStyle name="Обычный 31" xfId="125"/>
    <cellStyle name="Обычный 32" xfId="126"/>
    <cellStyle name="Обычный 33" xfId="127"/>
    <cellStyle name="Обычный 34" xfId="128"/>
    <cellStyle name="Обычный 35" xfId="129"/>
    <cellStyle name="Обычный 36" xfId="130"/>
    <cellStyle name="Обычный 37" xfId="131"/>
    <cellStyle name="Обычный 38" xfId="132"/>
    <cellStyle name="Обычный 39" xfId="133"/>
    <cellStyle name="Обычный 4" xfId="134"/>
    <cellStyle name="Обычный 4 2" xfId="135"/>
    <cellStyle name="Обычный 4 2 2" xfId="243"/>
    <cellStyle name="Обычный 4 2 3" xfId="241"/>
    <cellStyle name="Обычный 4 3" xfId="240"/>
    <cellStyle name="Обычный 4_ZB_3KV_2014" xfId="136"/>
    <cellStyle name="Обычный 40" xfId="137"/>
    <cellStyle name="Обычный 41" xfId="138"/>
    <cellStyle name="Обычный 42" xfId="139"/>
    <cellStyle name="Обычный 43" xfId="178"/>
    <cellStyle name="Обычный 44 2" xfId="224"/>
    <cellStyle name="Обычный 45" xfId="140"/>
    <cellStyle name="Обычный 46" xfId="141"/>
    <cellStyle name="Обычный 47" xfId="142"/>
    <cellStyle name="Обычный 48" xfId="143"/>
    <cellStyle name="Обычный 49" xfId="144"/>
    <cellStyle name="Обычный 5" xfId="145"/>
    <cellStyle name="Обычный 5 2" xfId="146"/>
    <cellStyle name="Обычный 50" xfId="147"/>
    <cellStyle name="Обычный 51" xfId="148"/>
    <cellStyle name="Обычный 52" xfId="149"/>
    <cellStyle name="Обычный 53" xfId="150"/>
    <cellStyle name="Обычный 54" xfId="151"/>
    <cellStyle name="Обычный 6" xfId="152"/>
    <cellStyle name="Обычный 6 2" xfId="153"/>
    <cellStyle name="Обычный 6_ZB_3KV_2014" xfId="154"/>
    <cellStyle name="Обычный 7" xfId="155"/>
    <cellStyle name="Обычный 8" xfId="156"/>
    <cellStyle name="Обычный 9" xfId="157"/>
    <cellStyle name="Обычный_3.1-Monetary Statistics(1.1-1.4) 2" xfId="254"/>
    <cellStyle name="Обычный_DIN_aPB_rik_6G" xfId="158"/>
    <cellStyle name="Обычный_din_pb_6G" xfId="159"/>
    <cellStyle name="Обычный_PLB_2006" xfId="160"/>
    <cellStyle name="Обычный_Геогр.стр.2кв." xfId="250"/>
    <cellStyle name="Обычный_Дин.імпорт" xfId="255"/>
    <cellStyle name="Обычный_Динам_е_і_кв КПБ_ 6" xfId="252"/>
    <cellStyle name="Обычный_Експорт" xfId="161"/>
    <cellStyle name="Обычный_ЄС 9 міс.З_Т. 2015ДЛЯ ЗАПИТІВ річна. квартальна" xfId="258"/>
    <cellStyle name="Обычный_Лист5" xfId="256"/>
    <cellStyle name="Обычный_ПБ_2014_КПБ6_Вид" xfId="249"/>
    <cellStyle name="Обычный_ПБ_4кв2012_АНФОР_2" xfId="162"/>
    <cellStyle name="Обычный_РЕГ.ВИД.Т+П  2014 рпб 6" xfId="163"/>
    <cellStyle name="Обычный_Рос_КПБ6_р 12m" xfId="257"/>
    <cellStyle name="Обычный_Таб ек кв." xfId="251"/>
    <cellStyle name="Обычный_Таб. ім.рік" xfId="259"/>
    <cellStyle name="Обычный_Таб_ГС 5 -е  4 кв 2014 OK " xfId="253"/>
    <cellStyle name="Обычный_ТОВ_СТР_Іпівр_2012" xfId="164"/>
    <cellStyle name="Обычный_ТОВ_СТР_КВ_2011(КПБ6)" xfId="165"/>
    <cellStyle name="Плохой" xfId="212"/>
    <cellStyle name="Пояснение" xfId="213"/>
    <cellStyle name="Примечание" xfId="214"/>
    <cellStyle name="Процентный 2" xfId="166"/>
    <cellStyle name="Процентный 2 2" xfId="167"/>
    <cellStyle name="Процентный 2 3" xfId="168"/>
    <cellStyle name="Процентный 2 4" xfId="169"/>
    <cellStyle name="Процентный 2 5" xfId="170"/>
    <cellStyle name="Процентный 2 6" xfId="171"/>
    <cellStyle name="Процентный 2 7" xfId="172"/>
    <cellStyle name="Процентный 2 8" xfId="225"/>
    <cellStyle name="Процентный 3" xfId="173"/>
    <cellStyle name="Связанная ячейка" xfId="215"/>
    <cellStyle name="Стиль 1" xfId="174"/>
    <cellStyle name="Текст предупреждения" xfId="216"/>
    <cellStyle name="Финансовый 2" xfId="175"/>
    <cellStyle name="Фінансовий 2" xfId="246"/>
    <cellStyle name="Хороший" xfId="217"/>
    <cellStyle name="Шапка" xfId="176"/>
  </cellStyles>
  <dxfs count="0"/>
  <tableStyles count="0" defaultTableStyle="TableStyleMedium2" defaultPivotStyle="PivotStyleLight16"/>
  <colors>
    <mruColors>
      <color rgb="FFED33D2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$A$1" fmlaRange="$A$3:$A$3" noThreeD="1" sel="1" val="0"/>
</file>

<file path=xl/ctrlProps/ctrlProp2.xml><?xml version="1.0" encoding="utf-8"?>
<formControlPr xmlns="http://schemas.microsoft.com/office/spreadsheetml/2009/9/main" objectType="List" dx="22" fmlaLink="$A$1" fmlaRange="$A$3:$A$5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7651\Documents\&#1041;&#1056;&#1040;&#1058;&#1048;%20&#1062;&#1070;%20&#1055;&#1040;&#1055;&#1050;&#1059;%20&#1044;&#1051;&#1071;%20&#1056;&#1054;&#1041;&#1054;&#1058;&#1048;%202022-2023!!!!\!007651\2022\&#1057;&#1040;&#1049;&#1058;_4&#1050;&#1042;._2022%20&#1056;&#1030;&#1050;\&#1057;&#1040;&#1049;&#1058;_IV_&#1082;&#1074;.%20&#1090;&#1072;%202022%20&#1073;&#1088;&#1072;&#1090;&#1080;\&#1059;&#1050;&#1056;\&#1050;&#1074;&#1072;&#1088;&#1090;&#1072;&#1083;&#1100;&#1085;&#1110;\Tov_q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 "/>
      <sheetName val="1.2"/>
      <sheetName val="1.3 "/>
      <sheetName val="1.4"/>
      <sheetName val="1.5 "/>
      <sheetName val="1.6 "/>
      <sheetName val="1.7 "/>
      <sheetName val="1.8 "/>
      <sheetName val="1.9"/>
      <sheetName val="1.10"/>
      <sheetName val="1.11"/>
      <sheetName val="1.12"/>
      <sheetName val="1.13"/>
      <sheetName val="1.14"/>
      <sheetName val="1.15"/>
    </sheetNames>
    <sheetDataSet>
      <sheetData sheetId="0">
        <row r="1">
          <cell r="A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0">
          <cell r="AN70">
            <v>11258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pageSetUpPr fitToPage="1"/>
  </sheetPr>
  <dimension ref="A1:KG74"/>
  <sheetViews>
    <sheetView tabSelected="1" zoomScale="69" zoomScaleNormal="69" workbookViewId="0">
      <selection activeCell="A46" sqref="A46:XFD47"/>
    </sheetView>
  </sheetViews>
  <sheetFormatPr defaultColWidth="9.33203125" defaultRowHeight="13.2"/>
  <cols>
    <col min="1" max="1" width="10.44140625" style="1" customWidth="1"/>
    <col min="2" max="5" width="9.33203125" style="8"/>
    <col min="6" max="6" width="10.6640625" style="8" customWidth="1"/>
    <col min="7" max="11" width="9.33203125" style="8"/>
    <col min="12" max="12" width="17.33203125" style="8" customWidth="1"/>
    <col min="13" max="39" width="9.33203125" style="8"/>
    <col min="40" max="41" width="9.33203125" style="281"/>
    <col min="42" max="49" width="9.33203125" style="12"/>
    <col min="50" max="64" width="9.33203125" style="281"/>
    <col min="65" max="82" width="9.33203125" style="8"/>
    <col min="83" max="101" width="9.33203125" style="87"/>
    <col min="102" max="131" width="9.33203125" style="10"/>
    <col min="132" max="140" width="9.33203125" style="87"/>
    <col min="141" max="159" width="9.33203125" style="8"/>
    <col min="160" max="160" width="9.33203125" style="10"/>
    <col min="161" max="169" width="9.33203125" style="87"/>
    <col min="170" max="210" width="9.33203125" style="10"/>
    <col min="211" max="221" width="9.33203125" style="12"/>
    <col min="222" max="222" width="14.44140625" style="12" customWidth="1"/>
    <col min="223" max="224" width="9.33203125" style="12"/>
    <col min="225" max="293" width="9.33203125" style="10"/>
    <col min="294" max="16384" width="9.33203125" style="8"/>
  </cols>
  <sheetData>
    <row r="1" spans="1:293" s="4" customFormat="1" ht="17.100000000000001" customHeight="1">
      <c r="A1" s="1">
        <v>2</v>
      </c>
      <c r="B1" s="2" t="str">
        <f>IF('1'!$A$1=1,"1 Зовнішня торгівля товарами (відповідно до КПБ6)","1 External Trade in Goods (according to BPM6 methodology)")</f>
        <v>1 External Trade in Goods (according to BPM6 methodology)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293"/>
      <c r="AO1" s="293"/>
      <c r="AP1" s="300"/>
      <c r="AQ1" s="300"/>
      <c r="AR1" s="300"/>
      <c r="AS1" s="300"/>
      <c r="AT1" s="300"/>
      <c r="AU1" s="300"/>
      <c r="AV1" s="300"/>
      <c r="AW1" s="300"/>
      <c r="AX1" s="293"/>
      <c r="AY1" s="293"/>
      <c r="AZ1" s="293"/>
      <c r="BA1" s="293"/>
      <c r="BB1" s="293"/>
      <c r="BC1" s="293"/>
      <c r="BD1" s="293"/>
      <c r="BE1" s="293"/>
      <c r="BF1" s="293"/>
      <c r="BG1" s="293"/>
      <c r="BH1" s="293"/>
      <c r="BI1" s="293"/>
      <c r="BJ1" s="293"/>
      <c r="BK1" s="293"/>
      <c r="BL1" s="29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3"/>
      <c r="EC1" s="83"/>
      <c r="ED1" s="83"/>
      <c r="EE1" s="83"/>
      <c r="EF1" s="83"/>
      <c r="EG1" s="83"/>
      <c r="EH1" s="83"/>
      <c r="EI1" s="83"/>
      <c r="EJ1" s="8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81"/>
      <c r="FE1" s="83"/>
      <c r="FF1" s="83"/>
      <c r="FG1" s="83"/>
      <c r="FH1" s="83"/>
      <c r="FI1" s="83"/>
      <c r="FJ1" s="83"/>
      <c r="FK1" s="83"/>
      <c r="FL1" s="83"/>
      <c r="FM1" s="83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67"/>
      <c r="HR1" s="67"/>
      <c r="HS1" s="67"/>
      <c r="HT1" s="67"/>
      <c r="HU1" s="67"/>
      <c r="HV1" s="67"/>
      <c r="HW1" s="67"/>
      <c r="HX1" s="67"/>
      <c r="HY1" s="67"/>
      <c r="HZ1" s="67"/>
      <c r="IA1" s="67"/>
      <c r="IB1" s="67"/>
      <c r="IC1" s="67"/>
      <c r="ID1" s="67"/>
      <c r="IE1" s="67"/>
      <c r="IF1" s="67"/>
      <c r="IG1" s="67"/>
      <c r="IH1" s="67"/>
      <c r="II1" s="67"/>
      <c r="IJ1" s="67"/>
      <c r="IK1" s="67"/>
      <c r="IL1" s="67"/>
      <c r="IM1" s="67"/>
      <c r="IN1" s="67"/>
      <c r="IO1" s="67"/>
      <c r="IP1" s="67"/>
      <c r="IQ1" s="67"/>
      <c r="IR1" s="67"/>
      <c r="IS1" s="67"/>
      <c r="IT1" s="67"/>
      <c r="IU1" s="67"/>
      <c r="IV1" s="67"/>
      <c r="IW1" s="67"/>
      <c r="IX1" s="67"/>
      <c r="IY1" s="67"/>
      <c r="IZ1" s="67"/>
      <c r="JA1" s="67"/>
      <c r="JB1" s="67"/>
      <c r="JC1" s="67"/>
      <c r="JD1" s="67"/>
      <c r="JE1" s="67"/>
      <c r="JF1" s="67"/>
      <c r="JG1" s="67"/>
      <c r="JH1" s="67"/>
      <c r="JI1" s="67"/>
      <c r="JJ1" s="67"/>
      <c r="JK1" s="67"/>
      <c r="JL1" s="67"/>
      <c r="JM1" s="67"/>
      <c r="JN1" s="67"/>
      <c r="JO1" s="67"/>
      <c r="JP1" s="67"/>
      <c r="JQ1" s="67"/>
      <c r="JR1" s="67"/>
      <c r="JS1" s="67"/>
      <c r="JT1" s="67"/>
      <c r="JU1" s="67"/>
      <c r="JV1" s="67"/>
      <c r="JW1" s="67"/>
      <c r="JX1" s="67"/>
      <c r="JY1" s="67"/>
      <c r="JZ1" s="67"/>
      <c r="KA1" s="67"/>
      <c r="KB1" s="67"/>
      <c r="KC1" s="67"/>
      <c r="KD1" s="67"/>
      <c r="KE1" s="67"/>
      <c r="KF1" s="67"/>
      <c r="KG1" s="67"/>
    </row>
    <row r="2" spans="1:293" s="304" customFormat="1" ht="17.100000000000001" customHeight="1">
      <c r="A2" s="302"/>
      <c r="B2" s="306" t="str">
        <f>IF('1'!$A$1=1,"1.1 Динаміка товарної структури експорту","1.1 Dynamics of  the Commodity Composition of Exports")</f>
        <v>1.1 Dynamics of  the Commodity Composition of Exports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293"/>
      <c r="AO2" s="293"/>
      <c r="AP2" s="288" t="s">
        <v>210</v>
      </c>
      <c r="AQ2" s="288"/>
      <c r="AR2" s="288"/>
      <c r="AS2" s="288"/>
      <c r="AT2" s="288"/>
      <c r="AU2" s="288"/>
      <c r="AV2" s="300"/>
      <c r="AW2" s="300"/>
      <c r="AX2" s="293"/>
      <c r="AY2" s="293"/>
      <c r="AZ2" s="293"/>
      <c r="BA2" s="293"/>
      <c r="BB2" s="293"/>
      <c r="BC2" s="293"/>
      <c r="BD2" s="293"/>
      <c r="BE2" s="293"/>
      <c r="BF2" s="293"/>
      <c r="BG2" s="293"/>
      <c r="BH2" s="293"/>
      <c r="BI2" s="293"/>
      <c r="BJ2" s="293"/>
      <c r="BK2" s="293"/>
      <c r="BL2" s="29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293"/>
      <c r="CF2" s="293"/>
      <c r="CG2" s="293"/>
      <c r="CH2" s="293"/>
      <c r="CI2" s="293"/>
      <c r="CJ2" s="293"/>
      <c r="CK2" s="293"/>
      <c r="CL2" s="293"/>
      <c r="CM2" s="293"/>
      <c r="CN2" s="293"/>
      <c r="CO2" s="293"/>
      <c r="CP2" s="293"/>
      <c r="CQ2" s="293"/>
      <c r="CR2" s="293"/>
      <c r="CS2" s="293"/>
      <c r="CT2" s="293"/>
      <c r="CU2" s="293"/>
      <c r="CV2" s="293"/>
      <c r="CW2" s="293"/>
      <c r="CX2" s="300"/>
      <c r="CY2" s="300"/>
      <c r="CZ2" s="300"/>
      <c r="DA2" s="300"/>
      <c r="DB2" s="300"/>
      <c r="DC2" s="300"/>
      <c r="DD2" s="300"/>
      <c r="DE2" s="300"/>
      <c r="DF2" s="300"/>
      <c r="DG2" s="300"/>
      <c r="DH2" s="300"/>
      <c r="DI2" s="300"/>
      <c r="DJ2" s="300"/>
      <c r="DK2" s="300"/>
      <c r="DL2" s="300"/>
      <c r="DM2" s="300"/>
      <c r="DN2" s="300"/>
      <c r="DO2" s="300"/>
      <c r="DP2" s="300"/>
      <c r="DQ2" s="300"/>
      <c r="DR2" s="300"/>
      <c r="DS2" s="300"/>
      <c r="DT2" s="300"/>
      <c r="DU2" s="300"/>
      <c r="DV2" s="300"/>
      <c r="DW2" s="300"/>
      <c r="DX2" s="300"/>
      <c r="DY2" s="300"/>
      <c r="DZ2" s="300"/>
      <c r="EA2" s="300"/>
      <c r="EB2" s="293"/>
      <c r="EC2" s="293"/>
      <c r="ED2" s="293"/>
      <c r="EE2" s="293"/>
      <c r="EF2" s="293"/>
      <c r="EG2" s="293"/>
      <c r="EH2" s="293"/>
      <c r="EI2" s="293"/>
      <c r="EJ2" s="293"/>
      <c r="EK2" s="303"/>
      <c r="EL2" s="303"/>
      <c r="EM2" s="303"/>
      <c r="EN2" s="303"/>
      <c r="EO2" s="303"/>
      <c r="EP2" s="303"/>
      <c r="EQ2" s="303"/>
      <c r="ER2" s="303"/>
      <c r="ES2" s="303"/>
      <c r="ET2" s="303"/>
      <c r="EU2" s="303"/>
      <c r="EV2" s="303"/>
      <c r="EW2" s="303"/>
      <c r="EX2" s="303"/>
      <c r="EY2" s="303"/>
      <c r="EZ2" s="303"/>
      <c r="FA2" s="303"/>
      <c r="FB2" s="303"/>
      <c r="FC2" s="303"/>
      <c r="FD2" s="300"/>
      <c r="FE2" s="293"/>
      <c r="FF2" s="293"/>
      <c r="FG2" s="293"/>
      <c r="FH2" s="293"/>
      <c r="FI2" s="293"/>
      <c r="FJ2" s="293"/>
      <c r="FK2" s="293"/>
      <c r="FL2" s="293"/>
      <c r="FM2" s="293"/>
      <c r="FN2" s="300"/>
      <c r="FO2" s="300"/>
      <c r="FP2" s="300"/>
      <c r="FQ2" s="300"/>
      <c r="FR2" s="300"/>
      <c r="FS2" s="300"/>
      <c r="FT2" s="300"/>
      <c r="FU2" s="300"/>
      <c r="FV2" s="300"/>
      <c r="FW2" s="300"/>
      <c r="FX2" s="300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  <c r="IY2" s="78"/>
      <c r="IZ2" s="78"/>
      <c r="JA2" s="78"/>
      <c r="JB2" s="78"/>
      <c r="JC2" s="78"/>
      <c r="JD2" s="78"/>
      <c r="JE2" s="78"/>
      <c r="JF2" s="78"/>
      <c r="JG2" s="78"/>
      <c r="JH2" s="78"/>
      <c r="JI2" s="78"/>
      <c r="JJ2" s="78"/>
      <c r="JK2" s="78"/>
      <c r="JL2" s="78"/>
      <c r="JM2" s="78"/>
      <c r="JN2" s="78"/>
      <c r="JO2" s="78"/>
      <c r="JP2" s="78"/>
      <c r="JQ2" s="78"/>
      <c r="JR2" s="78"/>
      <c r="JS2" s="78"/>
      <c r="JT2" s="78"/>
      <c r="JU2" s="78"/>
      <c r="JV2" s="78"/>
      <c r="JW2" s="78"/>
      <c r="JX2" s="78"/>
      <c r="JY2" s="78"/>
      <c r="JZ2" s="78"/>
      <c r="KA2" s="78"/>
      <c r="KB2" s="78"/>
      <c r="KC2" s="78"/>
      <c r="KD2" s="78"/>
      <c r="KE2" s="78"/>
      <c r="KF2" s="78"/>
      <c r="KG2" s="78"/>
    </row>
    <row r="3" spans="1:293" s="308" customFormat="1" ht="17.100000000000001" customHeight="1">
      <c r="A3" s="305" t="s">
        <v>14</v>
      </c>
      <c r="B3" s="306" t="str">
        <f>IF('1'!$A$1=1,"1.2 Динаміка товарної структури імпорту","1.2 Dynamics of the Commodity Composition of Imports")</f>
        <v>1.2 Dynamics of the Commodity Composition of Imports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307"/>
      <c r="AG3" s="307"/>
      <c r="AH3" s="307"/>
      <c r="AI3" s="307"/>
      <c r="AJ3" s="307"/>
      <c r="AK3" s="307"/>
      <c r="AL3" s="307"/>
      <c r="AM3" s="307"/>
      <c r="AN3" s="295"/>
      <c r="AO3" s="295"/>
      <c r="AP3" s="288" t="s">
        <v>209</v>
      </c>
      <c r="AQ3" s="288"/>
      <c r="AR3" s="288"/>
      <c r="AS3" s="288"/>
      <c r="AT3" s="288"/>
      <c r="AU3" s="288"/>
      <c r="AV3" s="301"/>
      <c r="AW3" s="301"/>
      <c r="AX3" s="295"/>
      <c r="AY3" s="295"/>
      <c r="AZ3" s="295"/>
      <c r="BA3" s="295"/>
      <c r="BB3" s="295"/>
      <c r="BC3" s="295"/>
      <c r="BD3" s="295"/>
      <c r="BE3" s="295"/>
      <c r="BF3" s="295"/>
      <c r="BG3" s="295"/>
      <c r="BH3" s="295"/>
      <c r="BI3" s="295"/>
      <c r="BJ3" s="295"/>
      <c r="BK3" s="295"/>
      <c r="BL3" s="295"/>
      <c r="BM3" s="307"/>
      <c r="BN3" s="307"/>
      <c r="BO3" s="307"/>
      <c r="BP3" s="307"/>
      <c r="BQ3" s="307"/>
      <c r="BR3" s="307"/>
      <c r="BS3" s="307"/>
      <c r="BT3" s="307"/>
      <c r="BU3" s="307"/>
      <c r="BV3" s="307"/>
      <c r="BW3" s="307"/>
      <c r="BX3" s="307"/>
      <c r="BY3" s="307"/>
      <c r="BZ3" s="307"/>
      <c r="CA3" s="307"/>
      <c r="CB3" s="307"/>
      <c r="CC3" s="307"/>
      <c r="CD3" s="307"/>
      <c r="CE3" s="295"/>
      <c r="CF3" s="295"/>
      <c r="CG3" s="295"/>
      <c r="CH3" s="295"/>
      <c r="CI3" s="295"/>
      <c r="CJ3" s="295"/>
      <c r="CK3" s="295"/>
      <c r="CL3" s="295"/>
      <c r="CM3" s="295"/>
      <c r="CN3" s="295"/>
      <c r="CO3" s="295"/>
      <c r="CP3" s="295"/>
      <c r="CQ3" s="295"/>
      <c r="CR3" s="295"/>
      <c r="CS3" s="295"/>
      <c r="CT3" s="295"/>
      <c r="CU3" s="295"/>
      <c r="CV3" s="295"/>
      <c r="CW3" s="295"/>
      <c r="CX3" s="301"/>
      <c r="CY3" s="301"/>
      <c r="CZ3" s="301"/>
      <c r="DA3" s="301"/>
      <c r="DB3" s="301"/>
      <c r="DC3" s="301"/>
      <c r="DD3" s="301"/>
      <c r="DE3" s="301"/>
      <c r="DF3" s="301"/>
      <c r="DG3" s="301"/>
      <c r="DH3" s="301"/>
      <c r="DI3" s="301"/>
      <c r="DJ3" s="301"/>
      <c r="DK3" s="301"/>
      <c r="DL3" s="301"/>
      <c r="DM3" s="301"/>
      <c r="DN3" s="301"/>
      <c r="DO3" s="301"/>
      <c r="DP3" s="301"/>
      <c r="DQ3" s="301"/>
      <c r="DR3" s="301"/>
      <c r="DS3" s="301"/>
      <c r="DT3" s="301"/>
      <c r="DU3" s="301"/>
      <c r="DV3" s="301"/>
      <c r="DW3" s="301"/>
      <c r="DX3" s="301"/>
      <c r="DY3" s="301"/>
      <c r="DZ3" s="301"/>
      <c r="EA3" s="301"/>
      <c r="EB3" s="295"/>
      <c r="EC3" s="295"/>
      <c r="ED3" s="295"/>
      <c r="EE3" s="295"/>
      <c r="EF3" s="295"/>
      <c r="EG3" s="295"/>
      <c r="EH3" s="295"/>
      <c r="EI3" s="295"/>
      <c r="EJ3" s="295"/>
      <c r="EK3" s="307"/>
      <c r="EL3" s="307"/>
      <c r="EM3" s="307"/>
      <c r="EN3" s="307"/>
      <c r="EO3" s="307"/>
      <c r="EP3" s="307"/>
      <c r="EQ3" s="307"/>
      <c r="ER3" s="307"/>
      <c r="ES3" s="307"/>
      <c r="ET3" s="307"/>
      <c r="EU3" s="307"/>
      <c r="EV3" s="307"/>
      <c r="EW3" s="307"/>
      <c r="EX3" s="307"/>
      <c r="EY3" s="307"/>
      <c r="EZ3" s="307"/>
      <c r="FA3" s="307"/>
      <c r="FB3" s="307"/>
      <c r="FC3" s="307"/>
      <c r="FD3" s="301"/>
      <c r="FE3" s="295"/>
      <c r="FF3" s="295"/>
      <c r="FG3" s="295"/>
      <c r="FH3" s="295"/>
      <c r="FI3" s="295"/>
      <c r="FJ3" s="295"/>
      <c r="FK3" s="295"/>
      <c r="FL3" s="295"/>
      <c r="FM3" s="295"/>
      <c r="FN3" s="301"/>
      <c r="FO3" s="301"/>
      <c r="FP3" s="301"/>
      <c r="FQ3" s="301"/>
      <c r="FR3" s="301"/>
      <c r="FS3" s="301"/>
      <c r="FT3" s="301"/>
      <c r="FU3" s="301"/>
      <c r="FV3" s="301"/>
      <c r="FW3" s="301"/>
      <c r="FX3" s="301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</row>
    <row r="4" spans="1:293" s="304" customFormat="1" ht="17.100000000000001" customHeight="1">
      <c r="A4" s="305"/>
      <c r="B4" s="309" t="str">
        <f>IF('1'!$A$1=1,AP2,AP3)</f>
        <v>1.3 Shares of Ukraine's Top Trading Partners in the Total Goods Turnover in 2023</v>
      </c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7"/>
      <c r="AC4" s="307"/>
      <c r="AD4" s="307"/>
      <c r="AE4" s="307"/>
      <c r="AF4" s="307"/>
      <c r="AG4" s="307"/>
      <c r="AH4" s="307"/>
      <c r="AI4" s="307"/>
      <c r="AJ4" s="307"/>
      <c r="AK4" s="307"/>
      <c r="AL4" s="307"/>
      <c r="AM4" s="307"/>
      <c r="AN4" s="295"/>
      <c r="AO4" s="295"/>
      <c r="AP4" s="301"/>
      <c r="AQ4" s="301"/>
      <c r="AR4" s="301"/>
      <c r="AS4" s="301"/>
      <c r="AT4" s="301"/>
      <c r="AU4" s="301"/>
      <c r="AV4" s="288"/>
      <c r="AW4" s="288"/>
      <c r="AX4" s="294"/>
      <c r="AY4" s="294"/>
      <c r="AZ4" s="294"/>
      <c r="BA4" s="294"/>
      <c r="BB4" s="294"/>
      <c r="BC4" s="294"/>
      <c r="BD4" s="295"/>
      <c r="BE4" s="295"/>
      <c r="BF4" s="295"/>
      <c r="BG4" s="295"/>
      <c r="BH4" s="295"/>
      <c r="BI4" s="295"/>
      <c r="BJ4" s="295"/>
      <c r="BK4" s="295"/>
      <c r="BL4" s="295"/>
      <c r="BM4" s="307"/>
      <c r="BN4" s="307"/>
      <c r="BO4" s="307"/>
      <c r="BP4" s="307"/>
      <c r="BQ4" s="307"/>
      <c r="BR4" s="307"/>
      <c r="BS4" s="307"/>
      <c r="BT4" s="307"/>
      <c r="BU4" s="307"/>
      <c r="BV4" s="307"/>
      <c r="BW4" s="307"/>
      <c r="BX4" s="307"/>
      <c r="BY4" s="307"/>
      <c r="BZ4" s="307"/>
      <c r="CA4" s="307"/>
      <c r="CB4" s="307"/>
      <c r="CC4" s="307"/>
      <c r="CD4" s="307"/>
      <c r="CE4" s="295"/>
      <c r="CF4" s="295"/>
      <c r="CG4" s="295"/>
      <c r="CH4" s="295"/>
      <c r="CI4" s="295"/>
      <c r="CJ4" s="295"/>
      <c r="CK4" s="295"/>
      <c r="CL4" s="295"/>
      <c r="CM4" s="295"/>
      <c r="CN4" s="295"/>
      <c r="CO4" s="295"/>
      <c r="CP4" s="295"/>
      <c r="CQ4" s="295"/>
      <c r="CR4" s="295"/>
      <c r="CS4" s="295"/>
      <c r="CT4" s="295"/>
      <c r="CU4" s="295"/>
      <c r="CV4" s="295"/>
      <c r="CW4" s="294"/>
      <c r="CX4" s="288" t="s">
        <v>185</v>
      </c>
      <c r="CY4" s="288"/>
      <c r="CZ4" s="288"/>
      <c r="DA4" s="288"/>
      <c r="DB4" s="288"/>
      <c r="DC4" s="288"/>
      <c r="DD4" s="288"/>
      <c r="DE4" s="288"/>
      <c r="DF4" s="288"/>
      <c r="DG4" s="288"/>
      <c r="DH4" s="288"/>
      <c r="DI4" s="288"/>
      <c r="DJ4" s="288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295"/>
      <c r="EC4" s="295"/>
      <c r="ED4" s="295"/>
      <c r="EE4" s="295"/>
      <c r="EF4" s="295"/>
      <c r="EG4" s="295"/>
      <c r="EH4" s="295"/>
      <c r="EI4" s="295"/>
      <c r="EJ4" s="295"/>
      <c r="EK4" s="295"/>
      <c r="EL4" s="295"/>
      <c r="EM4" s="295"/>
      <c r="EN4" s="295"/>
      <c r="EO4" s="295"/>
      <c r="EP4" s="295"/>
      <c r="EQ4" s="295"/>
      <c r="ER4" s="295"/>
      <c r="ES4" s="295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  <c r="IY4" s="78"/>
      <c r="IZ4" s="78"/>
      <c r="JA4" s="78"/>
      <c r="JB4" s="78"/>
      <c r="JC4" s="78"/>
      <c r="JD4" s="78"/>
      <c r="JE4" s="78"/>
      <c r="JF4" s="78"/>
      <c r="JG4" s="78"/>
      <c r="JH4" s="78"/>
      <c r="JI4" s="78"/>
      <c r="JJ4" s="78"/>
      <c r="JK4" s="78"/>
      <c r="JL4" s="78"/>
      <c r="JM4" s="78"/>
    </row>
    <row r="5" spans="1:293" s="239" customFormat="1" ht="17.100000000000001" customHeight="1">
      <c r="A5" s="305"/>
      <c r="B5" s="306" t="str">
        <f>IF('1'!$A$1=1,AP18,AP19)</f>
        <v>1.4 Dynamics of Goods Exports by Country</v>
      </c>
      <c r="C5" s="306"/>
      <c r="D5" s="306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309"/>
      <c r="AL5" s="309"/>
      <c r="AM5" s="309"/>
      <c r="AN5" s="294"/>
      <c r="AO5" s="294"/>
      <c r="AP5" s="288"/>
      <c r="AQ5" s="288"/>
      <c r="AR5" s="288"/>
      <c r="AS5" s="288"/>
      <c r="AT5" s="288"/>
      <c r="AU5" s="288"/>
      <c r="AV5" s="288"/>
      <c r="AW5" s="288"/>
      <c r="AX5" s="294"/>
      <c r="AY5" s="294"/>
      <c r="AZ5" s="294"/>
      <c r="BA5" s="294"/>
      <c r="BB5" s="294"/>
      <c r="BC5" s="294"/>
      <c r="BD5" s="294"/>
      <c r="BE5" s="294"/>
      <c r="BF5" s="294"/>
      <c r="BG5" s="294"/>
      <c r="BH5" s="294"/>
      <c r="BI5" s="294"/>
      <c r="BJ5" s="294"/>
      <c r="BK5" s="294"/>
      <c r="BL5" s="294"/>
      <c r="BM5" s="309"/>
      <c r="BN5" s="309"/>
      <c r="BO5" s="309"/>
      <c r="BP5" s="309"/>
      <c r="BQ5" s="309"/>
      <c r="BR5" s="309"/>
      <c r="BS5" s="309"/>
      <c r="BT5" s="309"/>
      <c r="BU5" s="309"/>
      <c r="BV5" s="309"/>
      <c r="BW5" s="309"/>
      <c r="BX5" s="309"/>
      <c r="BY5" s="309"/>
      <c r="BZ5" s="309"/>
      <c r="CA5" s="309"/>
      <c r="CB5" s="309"/>
      <c r="CC5" s="309"/>
      <c r="CD5" s="309"/>
      <c r="CE5" s="294"/>
      <c r="CF5" s="294"/>
      <c r="CG5" s="294"/>
      <c r="CH5" s="294"/>
      <c r="CI5" s="294"/>
      <c r="CJ5" s="294"/>
      <c r="CK5" s="294"/>
      <c r="CL5" s="294"/>
      <c r="CM5" s="294"/>
      <c r="CN5" s="294"/>
      <c r="CO5" s="294"/>
      <c r="CP5" s="294"/>
      <c r="CQ5" s="294"/>
      <c r="CR5" s="294"/>
      <c r="CS5" s="294"/>
      <c r="CT5" s="294"/>
      <c r="CU5" s="294"/>
      <c r="CV5" s="294"/>
      <c r="CW5" s="294"/>
      <c r="CX5" s="288" t="s">
        <v>186</v>
      </c>
      <c r="CY5" s="288"/>
      <c r="CZ5" s="288"/>
      <c r="DA5" s="288"/>
      <c r="DB5" s="288"/>
      <c r="DC5" s="288"/>
      <c r="DD5" s="288"/>
      <c r="DE5" s="288"/>
      <c r="DF5" s="288"/>
      <c r="DG5" s="288"/>
      <c r="DH5" s="288"/>
      <c r="DI5" s="288"/>
      <c r="DJ5" s="288"/>
      <c r="DK5" s="301"/>
      <c r="DL5" s="301"/>
      <c r="DM5" s="301"/>
      <c r="DN5" s="301"/>
      <c r="DO5" s="301"/>
      <c r="DP5" s="301"/>
      <c r="DQ5" s="301"/>
      <c r="DR5" s="301"/>
      <c r="DS5" s="301"/>
      <c r="DT5" s="301"/>
      <c r="DU5" s="301"/>
      <c r="DV5" s="301"/>
      <c r="DW5" s="301"/>
      <c r="DX5" s="301"/>
      <c r="DY5" s="301"/>
      <c r="DZ5" s="301"/>
      <c r="EA5" s="301"/>
      <c r="EB5" s="295"/>
      <c r="EC5" s="295"/>
      <c r="ED5" s="295"/>
      <c r="EE5" s="295"/>
      <c r="EF5" s="295"/>
      <c r="EG5" s="295"/>
      <c r="EH5" s="295"/>
      <c r="EI5" s="295"/>
      <c r="EJ5" s="295"/>
      <c r="EK5" s="295"/>
      <c r="EL5" s="295"/>
      <c r="EM5" s="295"/>
      <c r="EN5" s="295"/>
      <c r="EO5" s="295"/>
      <c r="EP5" s="295"/>
      <c r="EQ5" s="295"/>
      <c r="ER5" s="295"/>
      <c r="ES5" s="295"/>
      <c r="ET5" s="301"/>
      <c r="EU5" s="301"/>
      <c r="EV5" s="301"/>
      <c r="EW5" s="301"/>
      <c r="EX5" s="301"/>
      <c r="EY5" s="301"/>
      <c r="EZ5" s="301"/>
      <c r="FA5" s="301"/>
      <c r="FB5" s="301"/>
      <c r="FC5" s="301"/>
      <c r="FD5" s="301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</row>
    <row r="6" spans="1:293" s="239" customFormat="1" ht="17.100000000000001" customHeight="1">
      <c r="A6" s="302"/>
      <c r="B6" s="306" t="str">
        <f>IF('1'!$A$1=1,AP6,AP7)</f>
        <v>1.5 Dynamics of Goods Imports by Country</v>
      </c>
      <c r="C6" s="306"/>
      <c r="D6" s="306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09"/>
      <c r="AB6" s="309"/>
      <c r="AC6" s="309"/>
      <c r="AD6" s="309"/>
      <c r="AE6" s="309"/>
      <c r="AF6" s="309"/>
      <c r="AG6" s="309"/>
      <c r="AH6" s="309"/>
      <c r="AI6" s="309"/>
      <c r="AJ6" s="309"/>
      <c r="AK6" s="309"/>
      <c r="AL6" s="309"/>
      <c r="AM6" s="309"/>
      <c r="AN6" s="294"/>
      <c r="AO6" s="294"/>
      <c r="AP6" s="12" t="s">
        <v>188</v>
      </c>
      <c r="AQ6" s="288"/>
      <c r="AR6" s="288"/>
      <c r="AS6" s="288"/>
      <c r="AT6" s="288"/>
      <c r="AU6" s="288"/>
      <c r="AV6" s="288"/>
      <c r="AW6" s="288"/>
      <c r="AX6" s="294"/>
      <c r="AY6" s="294"/>
      <c r="AZ6" s="294"/>
      <c r="BA6" s="294"/>
      <c r="BB6" s="294"/>
      <c r="BC6" s="294"/>
      <c r="BD6" s="294"/>
      <c r="BE6" s="294"/>
      <c r="BF6" s="294"/>
      <c r="BG6" s="294"/>
      <c r="BH6" s="294"/>
      <c r="BI6" s="294"/>
      <c r="BJ6" s="294"/>
      <c r="BK6" s="294"/>
      <c r="BL6" s="294"/>
      <c r="BM6" s="309"/>
      <c r="BN6" s="309"/>
      <c r="BO6" s="309"/>
      <c r="BP6" s="309"/>
      <c r="BQ6" s="309"/>
      <c r="BR6" s="309"/>
      <c r="BS6" s="309"/>
      <c r="BT6" s="309"/>
      <c r="BU6" s="309"/>
      <c r="BV6" s="309"/>
      <c r="BW6" s="309"/>
      <c r="BX6" s="309"/>
      <c r="BY6" s="309"/>
      <c r="BZ6" s="309"/>
      <c r="CA6" s="309"/>
      <c r="CB6" s="309"/>
      <c r="CC6" s="309"/>
      <c r="CD6" s="309"/>
      <c r="CE6" s="294"/>
      <c r="CF6" s="294"/>
      <c r="CG6" s="294"/>
      <c r="CH6" s="294"/>
      <c r="CI6" s="294"/>
      <c r="CJ6" s="294"/>
      <c r="CK6" s="294"/>
      <c r="CL6" s="294"/>
      <c r="CM6" s="294"/>
      <c r="CN6" s="294"/>
      <c r="CO6" s="294"/>
      <c r="CP6" s="294"/>
      <c r="CQ6" s="294"/>
      <c r="CR6" s="294"/>
      <c r="CS6" s="294"/>
      <c r="CT6" s="294"/>
      <c r="CU6" s="294"/>
      <c r="CV6" s="294"/>
      <c r="CW6" s="294"/>
      <c r="CX6" s="297" t="s">
        <v>187</v>
      </c>
      <c r="CY6" s="297"/>
      <c r="CZ6" s="297"/>
      <c r="DA6" s="297"/>
      <c r="DB6" s="297"/>
      <c r="DC6" s="12"/>
      <c r="DD6" s="288"/>
      <c r="DE6" s="288"/>
      <c r="DF6" s="288"/>
      <c r="DG6" s="288"/>
      <c r="DH6" s="288"/>
      <c r="DI6" s="288"/>
      <c r="DJ6" s="288"/>
      <c r="DK6" s="288"/>
      <c r="DL6" s="288"/>
      <c r="DM6" s="288"/>
      <c r="DN6" s="288"/>
      <c r="DO6" s="288"/>
      <c r="DP6" s="288"/>
      <c r="DQ6" s="288"/>
      <c r="DR6" s="288"/>
      <c r="DS6" s="288"/>
      <c r="DT6" s="288"/>
      <c r="DU6" s="288"/>
      <c r="DV6" s="288"/>
      <c r="DW6" s="288"/>
      <c r="DX6" s="288"/>
      <c r="DY6" s="288"/>
      <c r="DZ6" s="288"/>
      <c r="EA6" s="288"/>
      <c r="EB6" s="294"/>
      <c r="EC6" s="294"/>
      <c r="ED6" s="294"/>
      <c r="EE6" s="294"/>
      <c r="EF6" s="294"/>
      <c r="EG6" s="294"/>
      <c r="EH6" s="294"/>
      <c r="EI6" s="294"/>
      <c r="EJ6" s="294"/>
      <c r="EK6" s="294"/>
      <c r="EL6" s="294"/>
      <c r="EM6" s="294"/>
      <c r="EN6" s="294"/>
      <c r="EO6" s="294"/>
      <c r="EP6" s="294"/>
      <c r="EQ6" s="294"/>
      <c r="ER6" s="294"/>
      <c r="ES6" s="294"/>
      <c r="ET6" s="288"/>
      <c r="EU6" s="288"/>
      <c r="EV6" s="288"/>
      <c r="EW6" s="288"/>
      <c r="EX6" s="288"/>
      <c r="EY6" s="288"/>
      <c r="EZ6" s="288"/>
      <c r="FA6" s="288"/>
      <c r="FB6" s="288"/>
      <c r="FC6" s="288"/>
      <c r="FD6" s="288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</row>
    <row r="7" spans="1:293" ht="17.100000000000001" customHeight="1">
      <c r="A7" s="6" t="s">
        <v>152</v>
      </c>
      <c r="B7" s="5"/>
      <c r="C7" s="5"/>
      <c r="D7" s="5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294"/>
      <c r="AO7" s="294"/>
      <c r="AP7" s="12" t="s">
        <v>189</v>
      </c>
      <c r="AQ7" s="288"/>
      <c r="AR7" s="288"/>
      <c r="AS7" s="288"/>
      <c r="AT7" s="288"/>
      <c r="AU7" s="288"/>
      <c r="AV7" s="288"/>
      <c r="AW7" s="288"/>
      <c r="AX7" s="294"/>
      <c r="AY7" s="294"/>
      <c r="AZ7" s="294"/>
      <c r="BA7" s="294"/>
      <c r="BB7" s="294"/>
      <c r="BC7" s="294"/>
      <c r="BD7" s="294"/>
      <c r="BE7" s="294"/>
      <c r="BF7" s="294"/>
      <c r="BG7" s="294"/>
      <c r="BH7" s="294"/>
      <c r="BI7" s="294"/>
      <c r="BJ7" s="294"/>
      <c r="BK7" s="294"/>
      <c r="BL7" s="294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12" t="s">
        <v>188</v>
      </c>
      <c r="DR7" s="12"/>
      <c r="DS7" s="12"/>
      <c r="DT7" s="12"/>
      <c r="DU7" s="12"/>
      <c r="DV7" s="12"/>
      <c r="DW7" s="9"/>
      <c r="DX7" s="9"/>
      <c r="DY7" s="9"/>
      <c r="DZ7" s="9"/>
      <c r="EA7" s="9"/>
      <c r="EB7" s="85"/>
      <c r="EC7" s="85"/>
      <c r="ED7" s="85"/>
      <c r="EE7" s="85"/>
      <c r="EF7" s="85"/>
      <c r="EG7" s="85"/>
      <c r="EH7" s="85"/>
      <c r="EI7" s="85"/>
      <c r="EJ7" s="85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9"/>
      <c r="FE7" s="85"/>
      <c r="FF7" s="85"/>
      <c r="FG7" s="85"/>
      <c r="FH7" s="85"/>
      <c r="FI7" s="85"/>
      <c r="FJ7" s="85"/>
      <c r="FK7" s="85"/>
      <c r="FL7" s="85"/>
      <c r="FM7" s="85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</row>
    <row r="8" spans="1:293" ht="17.100000000000001" customHeight="1">
      <c r="B8" s="5"/>
      <c r="C8" s="5"/>
      <c r="D8" s="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294"/>
      <c r="AO8" s="294"/>
      <c r="AP8" s="288"/>
      <c r="AQ8" s="288"/>
      <c r="AR8" s="288"/>
      <c r="AS8" s="288"/>
      <c r="AT8" s="288"/>
      <c r="AU8" s="288"/>
      <c r="AV8" s="288"/>
      <c r="AW8" s="288"/>
      <c r="AX8" s="294"/>
      <c r="AY8" s="294"/>
      <c r="AZ8" s="294"/>
      <c r="BA8" s="294"/>
      <c r="BB8" s="294"/>
      <c r="BC8" s="294"/>
      <c r="BD8" s="294"/>
      <c r="BE8" s="294"/>
      <c r="BF8" s="294"/>
      <c r="BG8" s="294"/>
      <c r="BH8" s="294"/>
      <c r="BI8" s="294"/>
      <c r="BJ8" s="294"/>
      <c r="BK8" s="294"/>
      <c r="BL8" s="294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12" t="s">
        <v>189</v>
      </c>
      <c r="DR8" s="12"/>
      <c r="DS8" s="12"/>
      <c r="DT8" s="12"/>
      <c r="DU8" s="12"/>
      <c r="DV8" s="12"/>
      <c r="DW8" s="9"/>
      <c r="DX8" s="9"/>
      <c r="DY8" s="9"/>
      <c r="DZ8" s="9"/>
      <c r="EA8" s="9"/>
      <c r="EB8" s="85"/>
      <c r="EC8" s="85"/>
      <c r="ED8" s="85"/>
      <c r="EE8" s="85"/>
      <c r="EF8" s="85"/>
      <c r="EG8" s="85"/>
      <c r="EH8" s="85"/>
      <c r="EI8" s="85"/>
      <c r="EJ8" s="85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9"/>
      <c r="FE8" s="85"/>
      <c r="FF8" s="85"/>
      <c r="FG8" s="85"/>
      <c r="FH8" s="85"/>
      <c r="FI8" s="85"/>
      <c r="FJ8" s="85"/>
      <c r="FK8" s="85"/>
      <c r="FL8" s="85"/>
      <c r="FM8" s="85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</row>
    <row r="9" spans="1:293" ht="17.100000000000001" customHeight="1">
      <c r="B9" s="5"/>
      <c r="C9" s="5"/>
      <c r="D9" s="5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294"/>
      <c r="AO9" s="294"/>
      <c r="AP9" s="288"/>
      <c r="AQ9" s="288"/>
      <c r="AR9" s="288"/>
      <c r="AS9" s="288"/>
      <c r="AT9" s="288"/>
      <c r="AU9" s="288"/>
      <c r="AV9" s="288"/>
      <c r="AW9" s="288"/>
      <c r="AX9" s="294"/>
      <c r="AY9" s="294"/>
      <c r="AZ9" s="294"/>
      <c r="BA9" s="294"/>
      <c r="BB9" s="294"/>
      <c r="BC9" s="294"/>
      <c r="BD9" s="294"/>
      <c r="BE9" s="294"/>
      <c r="BF9" s="294"/>
      <c r="BG9" s="294"/>
      <c r="BH9" s="294"/>
      <c r="BI9" s="294"/>
      <c r="BJ9" s="294"/>
      <c r="BK9" s="294"/>
      <c r="BL9" s="294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85"/>
      <c r="EC9" s="85"/>
      <c r="ED9" s="85"/>
      <c r="EE9" s="85"/>
      <c r="EF9" s="85"/>
      <c r="EG9" s="85"/>
      <c r="EH9" s="85"/>
      <c r="EI9" s="85"/>
      <c r="EJ9" s="85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9"/>
      <c r="FE9" s="85"/>
      <c r="FF9" s="85"/>
      <c r="FG9" s="85"/>
      <c r="FH9" s="85"/>
      <c r="FI9" s="85"/>
      <c r="FJ9" s="85"/>
      <c r="FK9" s="85"/>
      <c r="FL9" s="85"/>
      <c r="FM9" s="85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</row>
    <row r="10" spans="1:293" ht="17.100000000000001" customHeight="1">
      <c r="B10" s="368" t="str">
        <f>IF('1'!$A$1=1,B46,B47)</f>
        <v>Last updated on: 24.09.2024</v>
      </c>
      <c r="C10" s="5"/>
      <c r="D10" s="5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294"/>
      <c r="AO10" s="294"/>
      <c r="AP10" s="288"/>
      <c r="AQ10" s="288"/>
      <c r="AR10" s="288"/>
      <c r="AS10" s="288"/>
      <c r="AT10" s="288"/>
      <c r="AU10" s="288"/>
      <c r="AV10" s="288"/>
      <c r="AW10" s="288"/>
      <c r="AX10" s="294"/>
      <c r="AY10" s="294"/>
      <c r="AZ10" s="294"/>
      <c r="BA10" s="294"/>
      <c r="BB10" s="294"/>
      <c r="BC10" s="294"/>
      <c r="BD10" s="294"/>
      <c r="BE10" s="294"/>
      <c r="BF10" s="294"/>
      <c r="BG10" s="294"/>
      <c r="BH10" s="294"/>
      <c r="BI10" s="294"/>
      <c r="BJ10" s="294"/>
      <c r="BK10" s="294"/>
      <c r="BL10" s="294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85"/>
      <c r="EC10" s="85"/>
      <c r="ED10" s="85"/>
      <c r="EE10" s="85"/>
      <c r="EF10" s="85"/>
      <c r="EG10" s="85"/>
      <c r="EH10" s="85"/>
      <c r="EI10" s="85"/>
      <c r="EJ10" s="85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9"/>
      <c r="FE10" s="85"/>
      <c r="FF10" s="85"/>
      <c r="FG10" s="85"/>
      <c r="FH10" s="85"/>
      <c r="FI10" s="85"/>
      <c r="FJ10" s="85"/>
      <c r="FK10" s="85"/>
      <c r="FL10" s="85"/>
      <c r="FM10" s="85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</row>
    <row r="11" spans="1:293" ht="17.100000000000001" customHeight="1">
      <c r="B11" s="5"/>
      <c r="C11" s="5"/>
      <c r="D11" s="5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294"/>
      <c r="AO11" s="294"/>
      <c r="AP11" s="288"/>
      <c r="AQ11" s="288"/>
      <c r="AR11" s="288"/>
      <c r="AS11" s="288"/>
      <c r="AT11" s="288"/>
      <c r="AU11" s="288"/>
      <c r="AV11" s="288"/>
      <c r="AW11" s="288"/>
      <c r="AX11" s="294"/>
      <c r="AY11" s="294"/>
      <c r="AZ11" s="294"/>
      <c r="BA11" s="294"/>
      <c r="BB11" s="294"/>
      <c r="BC11" s="294"/>
      <c r="BD11" s="294"/>
      <c r="BE11" s="294"/>
      <c r="BF11" s="294"/>
      <c r="BG11" s="294"/>
      <c r="BH11" s="294"/>
      <c r="BI11" s="294"/>
      <c r="BJ11" s="294"/>
      <c r="BK11" s="294"/>
      <c r="BL11" s="294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85"/>
      <c r="EC11" s="85"/>
      <c r="ED11" s="85"/>
      <c r="EE11" s="85"/>
      <c r="EF11" s="85"/>
      <c r="EG11" s="85"/>
      <c r="EH11" s="85"/>
      <c r="EI11" s="85"/>
      <c r="EJ11" s="85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9"/>
      <c r="FE11" s="85"/>
      <c r="FF11" s="85"/>
      <c r="FG11" s="85"/>
      <c r="FH11" s="85"/>
      <c r="FI11" s="85"/>
      <c r="FJ11" s="85"/>
      <c r="FK11" s="85"/>
      <c r="FL11" s="85"/>
      <c r="FM11" s="85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</row>
    <row r="12" spans="1:293" ht="17.100000000000001" customHeight="1">
      <c r="B12" s="5"/>
      <c r="C12" s="5"/>
      <c r="D12" s="5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294"/>
      <c r="AO12" s="294"/>
      <c r="AP12" s="288"/>
      <c r="AQ12" s="288"/>
      <c r="AR12" s="288"/>
      <c r="AS12" s="288"/>
      <c r="AT12" s="288"/>
      <c r="AU12" s="288"/>
      <c r="AV12" s="288"/>
      <c r="AW12" s="288"/>
      <c r="AX12" s="294"/>
      <c r="AY12" s="294"/>
      <c r="AZ12" s="294"/>
      <c r="BA12" s="294"/>
      <c r="BB12" s="294"/>
      <c r="BC12" s="294"/>
      <c r="BD12" s="294"/>
      <c r="BE12" s="294"/>
      <c r="BF12" s="294"/>
      <c r="BG12" s="294"/>
      <c r="BH12" s="294"/>
      <c r="BI12" s="294"/>
      <c r="BJ12" s="294"/>
      <c r="BK12" s="294"/>
      <c r="BL12" s="294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85"/>
      <c r="EC12" s="85"/>
      <c r="ED12" s="85"/>
      <c r="EE12" s="85"/>
      <c r="EF12" s="85"/>
      <c r="EG12" s="85"/>
      <c r="EH12" s="85"/>
      <c r="EI12" s="85"/>
      <c r="EJ12" s="85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9"/>
      <c r="FE12" s="85"/>
      <c r="FF12" s="85"/>
      <c r="FG12" s="85"/>
      <c r="FH12" s="85"/>
      <c r="FI12" s="85"/>
      <c r="FJ12" s="85"/>
      <c r="FK12" s="85"/>
      <c r="FL12" s="85"/>
      <c r="FM12" s="85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</row>
    <row r="13" spans="1:293" ht="17.100000000000001" customHeight="1">
      <c r="B13" s="5"/>
      <c r="C13" s="5"/>
      <c r="D13" s="5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294"/>
      <c r="AO13" s="294"/>
      <c r="AP13" s="288"/>
      <c r="AQ13" s="288"/>
      <c r="AR13" s="288"/>
      <c r="AS13" s="288"/>
      <c r="AT13" s="288"/>
      <c r="AU13" s="288"/>
      <c r="AV13" s="288"/>
      <c r="AW13" s="288"/>
      <c r="AX13" s="294"/>
      <c r="AY13" s="294"/>
      <c r="AZ13" s="294"/>
      <c r="BA13" s="294"/>
      <c r="BB13" s="294"/>
      <c r="BC13" s="294"/>
      <c r="BD13" s="294"/>
      <c r="BE13" s="294"/>
      <c r="BF13" s="294"/>
      <c r="BG13" s="294"/>
      <c r="BH13" s="294"/>
      <c r="BI13" s="294"/>
      <c r="BJ13" s="294"/>
      <c r="BK13" s="294"/>
      <c r="BL13" s="294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85"/>
      <c r="EC13" s="85"/>
      <c r="ED13" s="85"/>
      <c r="EE13" s="85"/>
      <c r="EF13" s="85"/>
      <c r="EG13" s="85"/>
      <c r="EH13" s="85"/>
      <c r="EI13" s="85"/>
      <c r="EJ13" s="85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9"/>
      <c r="FE13" s="85"/>
      <c r="FF13" s="85"/>
      <c r="FG13" s="85"/>
      <c r="FH13" s="85"/>
      <c r="FI13" s="85"/>
      <c r="FJ13" s="85"/>
      <c r="FK13" s="85"/>
      <c r="FL13" s="85"/>
      <c r="FM13" s="85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</row>
    <row r="14" spans="1:293" ht="17.100000000000001" customHeight="1">
      <c r="C14" s="5"/>
      <c r="D14" s="5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294"/>
      <c r="AO14" s="294"/>
      <c r="AP14" s="288"/>
      <c r="AQ14" s="288"/>
      <c r="AR14" s="288"/>
      <c r="AS14" s="288"/>
      <c r="AT14" s="288"/>
      <c r="AU14" s="288"/>
      <c r="AV14" s="288"/>
      <c r="AW14" s="288"/>
      <c r="AX14" s="294"/>
      <c r="AY14" s="294"/>
      <c r="AZ14" s="294"/>
      <c r="BA14" s="294"/>
      <c r="BB14" s="294"/>
      <c r="BC14" s="294"/>
      <c r="BD14" s="294"/>
      <c r="BE14" s="294"/>
      <c r="BF14" s="294"/>
      <c r="BG14" s="294"/>
      <c r="BH14" s="294"/>
      <c r="BI14" s="294"/>
      <c r="BJ14" s="294"/>
      <c r="BK14" s="294"/>
      <c r="BL14" s="294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85"/>
      <c r="EC14" s="85"/>
      <c r="ED14" s="85"/>
      <c r="EE14" s="85"/>
      <c r="EF14" s="85"/>
      <c r="EG14" s="85"/>
      <c r="EH14" s="85"/>
      <c r="EI14" s="85"/>
      <c r="EJ14" s="85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9"/>
      <c r="FE14" s="85"/>
      <c r="FF14" s="85"/>
      <c r="FG14" s="85"/>
      <c r="FH14" s="85"/>
      <c r="FI14" s="85"/>
      <c r="FJ14" s="85"/>
      <c r="FK14" s="85"/>
      <c r="FL14" s="85"/>
      <c r="FM14" s="85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</row>
    <row r="15" spans="1:293">
      <c r="B15" s="2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280"/>
      <c r="AO15" s="280"/>
      <c r="AP15" s="297"/>
      <c r="AQ15" s="297"/>
      <c r="AR15" s="297"/>
      <c r="AS15" s="297"/>
      <c r="AT15" s="297"/>
      <c r="AU15" s="297"/>
      <c r="AV15" s="297"/>
      <c r="AW15" s="297"/>
      <c r="AX15" s="280"/>
      <c r="AY15" s="280"/>
      <c r="AZ15" s="280"/>
      <c r="BA15" s="280"/>
      <c r="BB15" s="280"/>
      <c r="BC15" s="280"/>
      <c r="BD15" s="280"/>
      <c r="BE15" s="280"/>
      <c r="BF15" s="280"/>
      <c r="BG15" s="280"/>
      <c r="BH15" s="280"/>
      <c r="BI15" s="280"/>
      <c r="BJ15" s="280"/>
      <c r="BK15" s="280"/>
      <c r="BL15" s="280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6"/>
      <c r="EC15" s="86"/>
      <c r="ED15" s="86"/>
      <c r="EE15" s="86"/>
      <c r="EF15" s="86"/>
      <c r="EG15" s="86"/>
      <c r="EH15" s="86"/>
      <c r="EI15" s="86"/>
      <c r="EJ15" s="86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82"/>
      <c r="FE15" s="86"/>
      <c r="FF15" s="86"/>
      <c r="FG15" s="86"/>
      <c r="FH15" s="86"/>
      <c r="FI15" s="86"/>
      <c r="FJ15" s="86"/>
      <c r="FK15" s="86"/>
      <c r="FL15" s="86"/>
      <c r="FM15" s="86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</row>
    <row r="16" spans="1:293">
      <c r="B16" s="389" t="str">
        <f>IF('1'!$A$1=1,B71,B73)</f>
        <v>External trade in goods data are recalculated at average monthly exchange rates.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280"/>
      <c r="AO16" s="280"/>
      <c r="AP16" s="297"/>
      <c r="AQ16" s="297"/>
      <c r="AR16" s="297"/>
      <c r="AS16" s="297"/>
      <c r="AT16" s="297"/>
      <c r="AU16" s="297"/>
      <c r="AV16" s="297"/>
      <c r="AW16" s="297"/>
      <c r="AX16" s="280"/>
      <c r="AY16" s="280"/>
      <c r="AZ16" s="280"/>
      <c r="BA16" s="280"/>
      <c r="BB16" s="280"/>
      <c r="BC16" s="280"/>
      <c r="BD16" s="280"/>
      <c r="BE16" s="280"/>
      <c r="BF16" s="280"/>
      <c r="BG16" s="280"/>
      <c r="BH16" s="280"/>
      <c r="BI16" s="280"/>
      <c r="BJ16" s="280"/>
      <c r="BK16" s="280"/>
      <c r="BL16" s="280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6"/>
      <c r="EC16" s="86"/>
      <c r="ED16" s="86"/>
      <c r="EE16" s="86"/>
      <c r="EF16" s="86"/>
      <c r="EG16" s="86"/>
      <c r="EH16" s="86"/>
      <c r="EI16" s="86"/>
      <c r="EJ16" s="86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82"/>
      <c r="FE16" s="86"/>
      <c r="FF16" s="86"/>
      <c r="FG16" s="86"/>
      <c r="FH16" s="84"/>
      <c r="FI16" s="84"/>
      <c r="FJ16" s="84"/>
      <c r="FK16" s="84"/>
      <c r="FL16" s="84"/>
      <c r="FM16" s="84"/>
      <c r="FN16" s="11"/>
      <c r="FO16" s="11"/>
      <c r="FP16" s="11"/>
      <c r="FQ16" s="11"/>
      <c r="FR16" s="11"/>
      <c r="FS16" s="11"/>
      <c r="FU16" s="11"/>
      <c r="FV16" s="11"/>
    </row>
    <row r="17" spans="2:180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280"/>
      <c r="AO17" s="280"/>
      <c r="AP17" s="297"/>
      <c r="AQ17" s="297"/>
      <c r="AR17" s="297"/>
      <c r="AS17" s="297"/>
      <c r="AT17" s="297"/>
      <c r="AU17" s="297"/>
      <c r="AV17" s="297"/>
      <c r="AW17" s="297"/>
      <c r="AX17" s="280"/>
      <c r="AY17" s="280"/>
      <c r="AZ17" s="280"/>
      <c r="BA17" s="280"/>
      <c r="BB17" s="280"/>
      <c r="BC17" s="280"/>
      <c r="BD17" s="280"/>
      <c r="BE17" s="280"/>
      <c r="BF17" s="280"/>
      <c r="BG17" s="280"/>
      <c r="BH17" s="280"/>
      <c r="BI17" s="280"/>
      <c r="BJ17" s="280"/>
      <c r="BK17" s="280"/>
      <c r="BL17" s="280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6"/>
      <c r="EC17" s="86"/>
      <c r="ED17" s="86"/>
      <c r="EE17" s="86"/>
      <c r="EF17" s="86"/>
      <c r="EG17" s="86"/>
      <c r="EH17" s="86"/>
      <c r="EI17" s="86"/>
      <c r="EJ17" s="86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82"/>
      <c r="FE17" s="86"/>
      <c r="FF17" s="86"/>
      <c r="FG17" s="86"/>
      <c r="FH17" s="84"/>
      <c r="FI17" s="86"/>
      <c r="FJ17" s="86"/>
      <c r="FK17" s="86"/>
      <c r="FL17" s="86"/>
      <c r="FM17" s="86"/>
      <c r="FN17" s="82"/>
      <c r="FO17" s="82"/>
      <c r="FP17" s="82"/>
      <c r="FQ17" s="82"/>
      <c r="FR17" s="82"/>
      <c r="FS17" s="82"/>
      <c r="FT17" s="82"/>
      <c r="FU17" s="82"/>
      <c r="FV17" s="82"/>
      <c r="FW17" s="82"/>
      <c r="FX17" s="82"/>
    </row>
    <row r="18" spans="2:180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280"/>
      <c r="AO18" s="280"/>
      <c r="AP18" s="297" t="s">
        <v>187</v>
      </c>
      <c r="AQ18" s="297"/>
      <c r="AR18" s="297"/>
      <c r="AS18" s="297"/>
      <c r="AT18" s="297"/>
      <c r="AV18" s="297"/>
      <c r="AW18" s="297"/>
      <c r="AX18" s="280"/>
      <c r="AY18" s="280"/>
      <c r="AZ18" s="280"/>
      <c r="BA18" s="280"/>
      <c r="BB18" s="280"/>
      <c r="BC18" s="280"/>
      <c r="BD18" s="280"/>
      <c r="BE18" s="280"/>
      <c r="BF18" s="280"/>
      <c r="BG18" s="280"/>
      <c r="BH18" s="280"/>
      <c r="BI18" s="280"/>
      <c r="BJ18" s="280"/>
      <c r="BK18" s="280"/>
      <c r="BL18" s="280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6"/>
      <c r="EC18" s="86"/>
      <c r="ED18" s="86"/>
      <c r="EE18" s="86"/>
      <c r="EF18" s="86"/>
      <c r="EG18" s="86"/>
      <c r="EH18" s="86"/>
      <c r="EI18" s="86"/>
      <c r="EJ18" s="86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82"/>
      <c r="FE18" s="86"/>
      <c r="FF18" s="86"/>
      <c r="FG18" s="86"/>
      <c r="FH18" s="86"/>
      <c r="FI18" s="86"/>
      <c r="FJ18" s="86"/>
      <c r="FK18" s="86"/>
      <c r="FL18" s="86"/>
      <c r="FM18" s="86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</row>
    <row r="19" spans="2:180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280"/>
      <c r="AO19" s="280"/>
      <c r="AP19" s="12" t="s">
        <v>190</v>
      </c>
      <c r="AV19" s="297"/>
      <c r="AW19" s="297"/>
      <c r="AX19" s="280"/>
      <c r="AY19" s="280"/>
      <c r="AZ19" s="280"/>
      <c r="BA19" s="280"/>
      <c r="BB19" s="280"/>
      <c r="BC19" s="280"/>
      <c r="BD19" s="280"/>
      <c r="BE19" s="280"/>
      <c r="BF19" s="280"/>
      <c r="BG19" s="280"/>
      <c r="BH19" s="280"/>
      <c r="BI19" s="280"/>
      <c r="BJ19" s="280"/>
      <c r="BK19" s="280"/>
      <c r="BL19" s="280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6"/>
      <c r="EC19" s="86"/>
      <c r="ED19" s="86"/>
      <c r="EE19" s="86"/>
      <c r="EF19" s="86"/>
      <c r="EG19" s="86"/>
      <c r="EH19" s="86"/>
      <c r="EI19" s="86"/>
      <c r="EJ19" s="86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82"/>
      <c r="FE19" s="86"/>
      <c r="FF19" s="86"/>
      <c r="FG19" s="86"/>
      <c r="FH19" s="86"/>
      <c r="FI19" s="86"/>
      <c r="FJ19" s="86"/>
      <c r="FK19" s="86"/>
      <c r="FL19" s="86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</row>
    <row r="22" spans="2:180">
      <c r="FH22" s="87" t="s">
        <v>29</v>
      </c>
    </row>
    <row r="23" spans="2:180">
      <c r="FH23" s="87" t="s">
        <v>28</v>
      </c>
    </row>
    <row r="46" spans="1:224" s="87" customFormat="1">
      <c r="A46" s="163"/>
      <c r="B46" s="87" t="s">
        <v>219</v>
      </c>
      <c r="AN46" s="281"/>
      <c r="AO46" s="281"/>
      <c r="AP46" s="281"/>
      <c r="AQ46" s="281"/>
      <c r="AR46" s="281"/>
      <c r="AS46" s="281"/>
      <c r="AT46" s="281"/>
      <c r="AU46" s="281"/>
      <c r="AV46" s="281"/>
      <c r="AW46" s="281"/>
      <c r="AX46" s="281"/>
      <c r="AY46" s="281"/>
      <c r="AZ46" s="281"/>
      <c r="BA46" s="281"/>
      <c r="BB46" s="281"/>
      <c r="BC46" s="281"/>
      <c r="BD46" s="281"/>
      <c r="BE46" s="281"/>
      <c r="BF46" s="281"/>
      <c r="BG46" s="281"/>
      <c r="BH46" s="281"/>
      <c r="BI46" s="281"/>
      <c r="BJ46" s="281"/>
      <c r="BK46" s="281"/>
      <c r="BL46" s="281"/>
      <c r="HC46" s="281"/>
      <c r="HD46" s="281"/>
      <c r="HE46" s="281"/>
      <c r="HF46" s="281"/>
      <c r="HG46" s="281"/>
      <c r="HH46" s="281"/>
      <c r="HI46" s="281"/>
      <c r="HJ46" s="281"/>
      <c r="HK46" s="281"/>
      <c r="HL46" s="281"/>
      <c r="HM46" s="281"/>
      <c r="HN46" s="281"/>
      <c r="HO46" s="281"/>
      <c r="HP46" s="281"/>
    </row>
    <row r="47" spans="1:224" s="87" customFormat="1">
      <c r="A47" s="163"/>
      <c r="B47" s="87" t="s">
        <v>220</v>
      </c>
      <c r="AN47" s="281"/>
      <c r="AO47" s="281"/>
      <c r="AP47" s="281"/>
      <c r="AQ47" s="281"/>
      <c r="AR47" s="281"/>
      <c r="AS47" s="281"/>
      <c r="AT47" s="281"/>
      <c r="AU47" s="281"/>
      <c r="AV47" s="281"/>
      <c r="AW47" s="281"/>
      <c r="AX47" s="281"/>
      <c r="AY47" s="281"/>
      <c r="AZ47" s="281"/>
      <c r="BA47" s="281"/>
      <c r="BB47" s="281"/>
      <c r="BC47" s="281"/>
      <c r="BD47" s="281"/>
      <c r="BE47" s="281"/>
      <c r="BF47" s="281"/>
      <c r="BG47" s="281"/>
      <c r="BH47" s="281"/>
      <c r="BI47" s="281"/>
      <c r="BJ47" s="281"/>
      <c r="BK47" s="281"/>
      <c r="BL47" s="281"/>
      <c r="HC47" s="281"/>
      <c r="HD47" s="281"/>
      <c r="HE47" s="281"/>
      <c r="HF47" s="281"/>
      <c r="HG47" s="281"/>
      <c r="HH47" s="281"/>
      <c r="HI47" s="281"/>
      <c r="HJ47" s="281"/>
      <c r="HK47" s="281"/>
      <c r="HL47" s="281"/>
      <c r="HM47" s="281"/>
      <c r="HN47" s="281"/>
      <c r="HO47" s="281"/>
      <c r="HP47" s="281"/>
    </row>
    <row r="48" spans="1:224" s="10" customFormat="1">
      <c r="A48" s="166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  <c r="HP48" s="12"/>
    </row>
    <row r="49" spans="1:224" s="10" customFormat="1">
      <c r="A49" s="166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</row>
    <row r="71" spans="1:224" s="87" customFormat="1">
      <c r="A71" s="163"/>
      <c r="B71" s="390" t="s">
        <v>215</v>
      </c>
      <c r="AN71" s="281"/>
      <c r="AO71" s="281"/>
      <c r="AP71" s="281"/>
      <c r="AQ71" s="281"/>
      <c r="AR71" s="281"/>
      <c r="AS71" s="281"/>
      <c r="AT71" s="281"/>
      <c r="AU71" s="281"/>
      <c r="AV71" s="281"/>
      <c r="AW71" s="281"/>
      <c r="AX71" s="281"/>
      <c r="AY71" s="281"/>
      <c r="AZ71" s="281"/>
      <c r="BA71" s="281"/>
      <c r="BB71" s="281"/>
      <c r="BC71" s="281"/>
      <c r="BD71" s="281"/>
      <c r="BE71" s="281"/>
      <c r="BF71" s="281"/>
      <c r="BG71" s="281"/>
      <c r="BH71" s="281"/>
      <c r="BI71" s="281"/>
      <c r="BJ71" s="281"/>
      <c r="BK71" s="281"/>
      <c r="BL71" s="281"/>
      <c r="HC71" s="281"/>
      <c r="HD71" s="281"/>
      <c r="HE71" s="281"/>
      <c r="HF71" s="281"/>
      <c r="HG71" s="281"/>
      <c r="HH71" s="281"/>
      <c r="HI71" s="281"/>
      <c r="HJ71" s="281"/>
      <c r="HK71" s="281"/>
      <c r="HL71" s="281"/>
      <c r="HM71" s="281"/>
      <c r="HN71" s="281"/>
      <c r="HO71" s="281"/>
      <c r="HP71" s="281"/>
    </row>
    <row r="72" spans="1:224" s="87" customFormat="1">
      <c r="A72" s="163"/>
      <c r="B72" s="390"/>
      <c r="AN72" s="281"/>
      <c r="AO72" s="281"/>
      <c r="AP72" s="281"/>
      <c r="AQ72" s="281"/>
      <c r="AR72" s="281"/>
      <c r="AS72" s="281"/>
      <c r="AT72" s="281"/>
      <c r="AU72" s="281"/>
      <c r="AV72" s="281"/>
      <c r="AW72" s="281"/>
      <c r="AX72" s="281"/>
      <c r="AY72" s="281"/>
      <c r="AZ72" s="281"/>
      <c r="BA72" s="281"/>
      <c r="BB72" s="281"/>
      <c r="BC72" s="281"/>
      <c r="BD72" s="281"/>
      <c r="BE72" s="281"/>
      <c r="BF72" s="281"/>
      <c r="BG72" s="281"/>
      <c r="BH72" s="281"/>
      <c r="BI72" s="281"/>
      <c r="BJ72" s="281"/>
      <c r="BK72" s="281"/>
      <c r="BL72" s="281"/>
      <c r="HC72" s="281"/>
      <c r="HD72" s="281"/>
      <c r="HE72" s="281"/>
      <c r="HF72" s="281"/>
      <c r="HG72" s="281"/>
      <c r="HH72" s="281"/>
      <c r="HI72" s="281"/>
      <c r="HJ72" s="281"/>
      <c r="HK72" s="281"/>
      <c r="HL72" s="281"/>
      <c r="HM72" s="281"/>
      <c r="HN72" s="281"/>
      <c r="HO72" s="281"/>
      <c r="HP72" s="281"/>
    </row>
    <row r="73" spans="1:224" s="87" customFormat="1">
      <c r="A73" s="163"/>
      <c r="B73" s="390" t="s">
        <v>216</v>
      </c>
      <c r="AN73" s="281"/>
      <c r="AO73" s="281"/>
      <c r="AP73" s="281"/>
      <c r="AQ73" s="281"/>
      <c r="AR73" s="281"/>
      <c r="AS73" s="281"/>
      <c r="AT73" s="281"/>
      <c r="AU73" s="281"/>
      <c r="AV73" s="281"/>
      <c r="AW73" s="281"/>
      <c r="AX73" s="281"/>
      <c r="AY73" s="281"/>
      <c r="AZ73" s="281"/>
      <c r="BA73" s="281"/>
      <c r="BB73" s="281"/>
      <c r="BC73" s="281"/>
      <c r="BD73" s="281"/>
      <c r="BE73" s="281"/>
      <c r="BF73" s="281"/>
      <c r="BG73" s="281"/>
      <c r="BH73" s="281"/>
      <c r="BI73" s="281"/>
      <c r="BJ73" s="281"/>
      <c r="BK73" s="281"/>
      <c r="BL73" s="281"/>
      <c r="HC73" s="281"/>
      <c r="HD73" s="281"/>
      <c r="HE73" s="281"/>
      <c r="HF73" s="281"/>
      <c r="HG73" s="281"/>
      <c r="HH73" s="281"/>
      <c r="HI73" s="281"/>
      <c r="HJ73" s="281"/>
      <c r="HK73" s="281"/>
      <c r="HL73" s="281"/>
      <c r="HM73" s="281"/>
      <c r="HN73" s="281"/>
      <c r="HO73" s="281"/>
      <c r="HP73" s="281"/>
    </row>
    <row r="74" spans="1:224" s="87" customFormat="1" ht="13.8">
      <c r="A74" s="163"/>
      <c r="B74" s="391"/>
      <c r="AN74" s="281"/>
      <c r="AO74" s="281"/>
      <c r="AP74" s="281"/>
      <c r="AQ74" s="281"/>
      <c r="AR74" s="281"/>
      <c r="AS74" s="281"/>
      <c r="AT74" s="281"/>
      <c r="AU74" s="281"/>
      <c r="AV74" s="281"/>
      <c r="AW74" s="281"/>
      <c r="AX74" s="281"/>
      <c r="AY74" s="281"/>
      <c r="AZ74" s="281"/>
      <c r="BA74" s="281"/>
      <c r="BB74" s="281"/>
      <c r="BC74" s="281"/>
      <c r="BD74" s="281"/>
      <c r="BE74" s="281"/>
      <c r="BF74" s="281"/>
      <c r="BG74" s="281"/>
      <c r="BH74" s="281"/>
      <c r="BI74" s="281"/>
      <c r="BJ74" s="281"/>
      <c r="BK74" s="281"/>
      <c r="BL74" s="281"/>
      <c r="HC74" s="281"/>
      <c r="HD74" s="281"/>
      <c r="HE74" s="281"/>
      <c r="HF74" s="281"/>
      <c r="HG74" s="281"/>
      <c r="HH74" s="281"/>
      <c r="HI74" s="281"/>
      <c r="HJ74" s="281"/>
      <c r="HK74" s="281"/>
      <c r="HL74" s="281"/>
      <c r="HM74" s="281"/>
      <c r="HN74" s="281"/>
      <c r="HO74" s="281"/>
      <c r="HP74" s="281"/>
    </row>
  </sheetData>
  <phoneticPr fontId="8" type="noConversion"/>
  <hyperlinks>
    <hyperlink ref="B2" location="'1.1 '!A1" display="'1.1 '!A1"/>
    <hyperlink ref="B3" location="'1.2 '!A1" display="1.2. Динаміка товарної структури імпорту"/>
    <hyperlink ref="B1" location="'1.1 '!A1" display="1. Зовнішня торгівля товарами (відповідно до КПБ6)"/>
    <hyperlink ref="B3:FX3" location="'1.2'!A1" display="1.2. Динаміка товарної структури імпорту"/>
  </hyperlinks>
  <pageMargins left="0.48" right="0.32" top="0.67" bottom="1" header="0.5" footer="0.5"/>
  <pageSetup paperSize="9" scale="91" orientation="landscape" horizontalDpi="4294967294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List Box 2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R42"/>
  <sheetViews>
    <sheetView zoomScale="66" zoomScaleNormal="66" workbookViewId="0">
      <selection activeCell="Q11" sqref="Q11"/>
    </sheetView>
  </sheetViews>
  <sheetFormatPr defaultColWidth="9.44140625" defaultRowHeight="13.2" outlineLevelCol="2"/>
  <cols>
    <col min="1" max="1" width="32.88671875" style="16" customWidth="1"/>
    <col min="2" max="3" width="40" style="16" hidden="1" customWidth="1" outlineLevel="2"/>
    <col min="4" max="4" width="10.6640625" style="16" customWidth="1" collapsed="1"/>
    <col min="5" max="12" width="10.6640625" style="16" customWidth="1"/>
    <col min="13" max="16" width="7.5546875" style="16" customWidth="1"/>
    <col min="17" max="18" width="9.21875" style="16" customWidth="1"/>
    <col min="19" max="58" width="7.5546875" style="16" customWidth="1"/>
    <col min="59" max="16384" width="9.44140625" style="16"/>
  </cols>
  <sheetData>
    <row r="1" spans="1:18" s="53" customFormat="1">
      <c r="A1" s="52" t="str">
        <f>IF('1'!$A$1=1,"до змісту","to title")</f>
        <v>to title</v>
      </c>
    </row>
    <row r="2" spans="1:18" s="54" customFormat="1">
      <c r="A2" s="401" t="str">
        <f>IF('1'!$A$1=1,"1.1 Динаміка товарної структури експорту","1.1 Dynamics of the Commodity Composition of Exports")</f>
        <v>1.1 Dynamics of the Commodity Composition of Exports</v>
      </c>
      <c r="B2" s="401"/>
      <c r="C2" s="401"/>
      <c r="D2" s="402"/>
      <c r="E2" s="402"/>
    </row>
    <row r="3" spans="1:18" s="13" customFormat="1">
      <c r="A3" s="55" t="str">
        <f>IF('1'!$A$1=1,"(відповідно до КПБ6)","(according to BPM6 methodology)")</f>
        <v>(according to BPM6 methodology)</v>
      </c>
      <c r="B3" s="55"/>
      <c r="C3" s="55"/>
      <c r="D3" s="56"/>
      <c r="E3" s="56"/>
      <c r="F3" s="56"/>
      <c r="G3" s="56"/>
      <c r="H3" s="56"/>
      <c r="I3" s="56"/>
      <c r="J3" s="56"/>
      <c r="K3" s="56"/>
      <c r="L3" s="56"/>
    </row>
    <row r="4" spans="1:18">
      <c r="A4" s="13"/>
      <c r="B4" s="13"/>
      <c r="C4" s="13"/>
    </row>
    <row r="5" spans="1:18" s="17" customFormat="1" ht="13.35" customHeight="1">
      <c r="A5" s="403" t="str">
        <f>IF('1'!$A$1=1,B5,C5)</f>
        <v xml:space="preserve"> Description </v>
      </c>
      <c r="B5" s="405" t="s">
        <v>0</v>
      </c>
      <c r="C5" s="405" t="s">
        <v>15</v>
      </c>
      <c r="D5" s="399">
        <v>2015</v>
      </c>
      <c r="E5" s="399">
        <v>2016</v>
      </c>
      <c r="F5" s="399">
        <v>2017</v>
      </c>
      <c r="G5" s="399">
        <v>2018</v>
      </c>
      <c r="H5" s="399">
        <v>2019</v>
      </c>
      <c r="I5" s="399">
        <v>2020</v>
      </c>
      <c r="J5" s="399">
        <v>2021</v>
      </c>
      <c r="K5" s="399">
        <v>2022</v>
      </c>
      <c r="L5" s="399">
        <v>2023</v>
      </c>
      <c r="M5" s="396"/>
    </row>
    <row r="6" spans="1:18" s="18" customFormat="1" ht="12.6" customHeight="1">
      <c r="A6" s="404"/>
      <c r="B6" s="406"/>
      <c r="C6" s="406"/>
      <c r="D6" s="400"/>
      <c r="E6" s="400"/>
      <c r="F6" s="400"/>
      <c r="G6" s="400"/>
      <c r="H6" s="400"/>
      <c r="I6" s="400"/>
      <c r="J6" s="400"/>
      <c r="K6" s="400"/>
      <c r="L6" s="400"/>
      <c r="M6" s="397"/>
    </row>
    <row r="7" spans="1:18" ht="17.850000000000001" customHeight="1">
      <c r="A7" s="19" t="str">
        <f>IF('1'!A1=1,B7,C7)</f>
        <v>TOTAL, million UAH</v>
      </c>
      <c r="B7" s="20" t="s">
        <v>30</v>
      </c>
      <c r="C7" s="70" t="s">
        <v>191</v>
      </c>
      <c r="D7" s="22">
        <v>775447.28099999996</v>
      </c>
      <c r="E7" s="22">
        <v>859190.62</v>
      </c>
      <c r="F7" s="22">
        <v>1056255.7590000001</v>
      </c>
      <c r="G7" s="89">
        <v>1179385.7689999999</v>
      </c>
      <c r="H7" s="88">
        <v>1190051.1240000001</v>
      </c>
      <c r="I7" s="71">
        <v>1219611.405</v>
      </c>
      <c r="J7" s="71">
        <v>1717103.6270000001</v>
      </c>
      <c r="K7" s="71">
        <v>1320299.7719999999</v>
      </c>
      <c r="L7" s="71">
        <v>1268461.4510000001</v>
      </c>
      <c r="Q7" s="369"/>
      <c r="R7" s="369"/>
    </row>
    <row r="8" spans="1:18" s="15" customFormat="1" ht="25.35" customHeight="1">
      <c r="A8" s="24" t="str">
        <f>IF('1'!A1=1,B8,C8)</f>
        <v>Agricultural products</v>
      </c>
      <c r="B8" s="25" t="s">
        <v>1</v>
      </c>
      <c r="C8" s="68" t="s">
        <v>16</v>
      </c>
      <c r="D8" s="27">
        <v>318006</v>
      </c>
      <c r="E8" s="27">
        <v>390773</v>
      </c>
      <c r="F8" s="27">
        <v>472153.87252002832</v>
      </c>
      <c r="G8" s="27">
        <v>507045</v>
      </c>
      <c r="H8" s="23">
        <v>569464</v>
      </c>
      <c r="I8" s="23">
        <v>598844</v>
      </c>
      <c r="J8" s="23">
        <v>751841</v>
      </c>
      <c r="K8" s="23">
        <v>768722</v>
      </c>
      <c r="L8" s="23">
        <v>804792</v>
      </c>
      <c r="Q8" s="369"/>
      <c r="R8" s="369"/>
    </row>
    <row r="9" spans="1:18" s="15" customFormat="1" ht="22.35" customHeight="1">
      <c r="A9" s="24" t="str">
        <f>IF('1'!A1=1,B9,C9)</f>
        <v>Mineral products</v>
      </c>
      <c r="B9" s="25" t="s">
        <v>2</v>
      </c>
      <c r="C9" s="68" t="s">
        <v>17</v>
      </c>
      <c r="D9" s="27">
        <v>58117</v>
      </c>
      <c r="E9" s="27">
        <v>61108</v>
      </c>
      <c r="F9" s="27">
        <v>93564</v>
      </c>
      <c r="G9" s="27">
        <v>105674</v>
      </c>
      <c r="H9" s="23">
        <v>114050</v>
      </c>
      <c r="I9" s="23">
        <v>134409</v>
      </c>
      <c r="J9" s="23">
        <v>215314</v>
      </c>
      <c r="K9" s="23">
        <v>128453</v>
      </c>
      <c r="L9" s="23">
        <v>82734</v>
      </c>
      <c r="Q9" s="369"/>
      <c r="R9" s="369"/>
    </row>
    <row r="10" spans="1:18" s="15" customFormat="1" ht="32.1" customHeight="1">
      <c r="A10" s="24" t="str">
        <f>IF('1'!A1=1,B10,C10)</f>
        <v>Chemicals</v>
      </c>
      <c r="B10" s="25" t="s">
        <v>3</v>
      </c>
      <c r="C10" s="68" t="s">
        <v>18</v>
      </c>
      <c r="D10" s="27">
        <v>53279</v>
      </c>
      <c r="E10" s="27">
        <v>46839</v>
      </c>
      <c r="F10" s="27">
        <v>54546</v>
      </c>
      <c r="G10" s="27">
        <v>64690</v>
      </c>
      <c r="H10" s="23">
        <v>55786</v>
      </c>
      <c r="I10" s="23">
        <v>62561</v>
      </c>
      <c r="J10" s="23">
        <v>86271</v>
      </c>
      <c r="K10" s="23">
        <v>53495</v>
      </c>
      <c r="L10" s="23">
        <v>48485</v>
      </c>
      <c r="Q10" s="369"/>
      <c r="R10" s="369"/>
    </row>
    <row r="11" spans="1:18" s="15" customFormat="1" ht="23.7" customHeight="1">
      <c r="A11" s="24" t="str">
        <f>IF('1'!A1=1,B11,C11)</f>
        <v>Timber and wood products</v>
      </c>
      <c r="B11" s="25" t="s">
        <v>4</v>
      </c>
      <c r="C11" s="68" t="s">
        <v>19</v>
      </c>
      <c r="D11" s="27">
        <v>33800</v>
      </c>
      <c r="E11" s="27">
        <v>38646</v>
      </c>
      <c r="F11" s="27">
        <v>43720</v>
      </c>
      <c r="G11" s="27">
        <v>53356</v>
      </c>
      <c r="H11" s="23">
        <v>46150</v>
      </c>
      <c r="I11" s="23">
        <v>47575</v>
      </c>
      <c r="J11" s="23">
        <v>67836</v>
      </c>
      <c r="K11" s="23">
        <v>67882</v>
      </c>
      <c r="L11" s="23">
        <v>62938</v>
      </c>
      <c r="Q11" s="369"/>
      <c r="R11" s="369"/>
    </row>
    <row r="12" spans="1:18" s="15" customFormat="1" ht="18.600000000000001" customHeight="1">
      <c r="A12" s="24" t="str">
        <f>IF('1'!A1=1,B12,C12)</f>
        <v>Industrial goods</v>
      </c>
      <c r="B12" s="25" t="s">
        <v>5</v>
      </c>
      <c r="C12" s="68" t="s">
        <v>20</v>
      </c>
      <c r="D12" s="27">
        <v>11065</v>
      </c>
      <c r="E12" s="27">
        <v>11848</v>
      </c>
      <c r="F12" s="27">
        <v>15248</v>
      </c>
      <c r="G12" s="27">
        <v>17637</v>
      </c>
      <c r="H12" s="23">
        <v>18004</v>
      </c>
      <c r="I12" s="23">
        <v>19478</v>
      </c>
      <c r="J12" s="23">
        <v>25764</v>
      </c>
      <c r="K12" s="23">
        <v>18130</v>
      </c>
      <c r="L12" s="23">
        <v>20395</v>
      </c>
      <c r="Q12" s="369"/>
      <c r="R12" s="369"/>
    </row>
    <row r="13" spans="1:18" s="15" customFormat="1" ht="29.85" customHeight="1">
      <c r="A13" s="24" t="str">
        <f>IF('1'!A1=1,B13,C13)</f>
        <v>Ferrrous and nonferrous metals</v>
      </c>
      <c r="B13" s="25" t="s">
        <v>6</v>
      </c>
      <c r="C13" s="68" t="s">
        <v>21</v>
      </c>
      <c r="D13" s="27">
        <v>199772</v>
      </c>
      <c r="E13" s="27">
        <v>207085</v>
      </c>
      <c r="F13" s="27">
        <v>263109</v>
      </c>
      <c r="G13" s="27">
        <v>309507</v>
      </c>
      <c r="H13" s="23">
        <v>259765</v>
      </c>
      <c r="I13" s="23">
        <v>236532</v>
      </c>
      <c r="J13" s="23">
        <v>427860</v>
      </c>
      <c r="K13" s="23">
        <v>182280</v>
      </c>
      <c r="L13" s="23">
        <v>142241</v>
      </c>
      <c r="Q13" s="369"/>
      <c r="R13" s="369"/>
    </row>
    <row r="14" spans="1:18" s="15" customFormat="1" ht="25.35" customHeight="1">
      <c r="A14" s="24" t="str">
        <f>IF('1'!A1=1,B14,C14)</f>
        <v>Machinery and equipment</v>
      </c>
      <c r="B14" s="25" t="s">
        <v>7</v>
      </c>
      <c r="C14" s="68" t="s">
        <v>22</v>
      </c>
      <c r="D14" s="27">
        <v>73427</v>
      </c>
      <c r="E14" s="27">
        <v>70443</v>
      </c>
      <c r="F14" s="27">
        <v>76200</v>
      </c>
      <c r="G14" s="27">
        <v>81646</v>
      </c>
      <c r="H14" s="23">
        <v>88155</v>
      </c>
      <c r="I14" s="23">
        <v>91547</v>
      </c>
      <c r="J14" s="23">
        <v>104007</v>
      </c>
      <c r="K14" s="23">
        <v>73159</v>
      </c>
      <c r="L14" s="23">
        <v>78654</v>
      </c>
      <c r="Q14" s="369"/>
      <c r="R14" s="369"/>
    </row>
    <row r="15" spans="1:18" s="15" customFormat="1" ht="25.35" customHeight="1">
      <c r="A15" s="24" t="str">
        <f>IF('1'!A1=1,B15,C15)</f>
        <v>Other*</v>
      </c>
      <c r="B15" s="25" t="s">
        <v>8</v>
      </c>
      <c r="C15" s="68" t="s">
        <v>23</v>
      </c>
      <c r="D15" s="27">
        <f t="shared" ref="D15:L15" si="0">D7-D8-D9-D10-D11-D12-D13-D14</f>
        <v>27981.280999999959</v>
      </c>
      <c r="E15" s="27">
        <f t="shared" si="0"/>
        <v>32448.619999999995</v>
      </c>
      <c r="F15" s="27">
        <f t="shared" si="0"/>
        <v>37714.886479971698</v>
      </c>
      <c r="G15" s="27">
        <f t="shared" si="0"/>
        <v>39830.768999999855</v>
      </c>
      <c r="H15" s="27">
        <f t="shared" si="0"/>
        <v>38677.124000000069</v>
      </c>
      <c r="I15" s="27">
        <f t="shared" si="0"/>
        <v>28665.405000000028</v>
      </c>
      <c r="J15" s="27">
        <f t="shared" si="0"/>
        <v>38210.627000000095</v>
      </c>
      <c r="K15" s="27">
        <f t="shared" si="0"/>
        <v>28178.771999999881</v>
      </c>
      <c r="L15" s="27">
        <f t="shared" si="0"/>
        <v>28222.451000000117</v>
      </c>
      <c r="Q15" s="369"/>
      <c r="R15" s="369"/>
    </row>
    <row r="16" spans="1:18" s="15" customFormat="1" ht="11.1" customHeight="1">
      <c r="A16" s="28"/>
      <c r="B16" s="29"/>
      <c r="C16" s="29"/>
      <c r="D16" s="26"/>
      <c r="E16" s="26"/>
      <c r="F16" s="26"/>
      <c r="G16" s="26"/>
      <c r="H16" s="26"/>
      <c r="I16" s="26"/>
      <c r="J16" s="26"/>
      <c r="K16" s="26"/>
      <c r="L16" s="26"/>
    </row>
    <row r="17" spans="1:18" s="15" customFormat="1" ht="21" customHeight="1">
      <c r="A17" s="30" t="str">
        <f>IF('1'!A1=1,B17,C17)</f>
        <v>% of total</v>
      </c>
      <c r="B17" s="31" t="s">
        <v>9</v>
      </c>
      <c r="C17" s="72" t="s">
        <v>24</v>
      </c>
      <c r="D17" s="21"/>
      <c r="E17" s="21"/>
      <c r="F17" s="21"/>
      <c r="G17" s="21"/>
      <c r="H17" s="21"/>
      <c r="I17" s="21"/>
      <c r="J17" s="21"/>
      <c r="K17" s="21"/>
      <c r="L17" s="21"/>
    </row>
    <row r="18" spans="1:18" s="15" customFormat="1" ht="23.1" customHeight="1">
      <c r="A18" s="32" t="str">
        <f>IF('1'!A1=1,B18,C18)</f>
        <v>TOTAL</v>
      </c>
      <c r="B18" s="33" t="s">
        <v>10</v>
      </c>
      <c r="C18" s="73" t="s">
        <v>25</v>
      </c>
      <c r="D18" s="34">
        <f t="shared" ref="D18:L18" si="1">D19+D20+D21+D22+D23+D24+D25+D26</f>
        <v>99.999999999999986</v>
      </c>
      <c r="E18" s="34">
        <f t="shared" si="1"/>
        <v>100.00000000000001</v>
      </c>
      <c r="F18" s="34">
        <f t="shared" si="1"/>
        <v>100</v>
      </c>
      <c r="G18" s="34">
        <f t="shared" si="1"/>
        <v>100</v>
      </c>
      <c r="H18" s="34">
        <f t="shared" si="1"/>
        <v>100</v>
      </c>
      <c r="I18" s="34">
        <f t="shared" si="1"/>
        <v>100.00000000000001</v>
      </c>
      <c r="J18" s="34">
        <f t="shared" si="1"/>
        <v>100.00000000000001</v>
      </c>
      <c r="K18" s="34">
        <f t="shared" si="1"/>
        <v>99.999999999999986</v>
      </c>
      <c r="L18" s="34">
        <f t="shared" si="1"/>
        <v>100.00000000000001</v>
      </c>
      <c r="Q18" s="370"/>
      <c r="R18" s="370"/>
    </row>
    <row r="19" spans="1:18" s="15" customFormat="1" ht="25.35" customHeight="1">
      <c r="A19" s="35" t="str">
        <f>IF('1'!A1=1,B19,C19)</f>
        <v>Agricultural products</v>
      </c>
      <c r="B19" s="36" t="s">
        <v>1</v>
      </c>
      <c r="C19" s="74" t="s">
        <v>16</v>
      </c>
      <c r="D19" s="34">
        <f t="shared" ref="D19:L19" si="2">D8/D7*100</f>
        <v>41.009364245871929</v>
      </c>
      <c r="E19" s="34">
        <f t="shared" si="2"/>
        <v>45.481525391885683</v>
      </c>
      <c r="F19" s="34">
        <f t="shared" si="2"/>
        <v>44.700714623041243</v>
      </c>
      <c r="G19" s="34">
        <f t="shared" si="2"/>
        <v>42.992294237187807</v>
      </c>
      <c r="H19" s="34">
        <f t="shared" si="2"/>
        <v>47.852061858142484</v>
      </c>
      <c r="I19" s="34">
        <f>I8/I7*100</f>
        <v>49.101213513168155</v>
      </c>
      <c r="J19" s="34">
        <f t="shared" si="2"/>
        <v>43.78541796650692</v>
      </c>
      <c r="K19" s="34">
        <f t="shared" si="2"/>
        <v>58.223292641756217</v>
      </c>
      <c r="L19" s="34">
        <f t="shared" si="2"/>
        <v>63.446311227316912</v>
      </c>
      <c r="Q19" s="370"/>
      <c r="R19" s="370"/>
    </row>
    <row r="20" spans="1:18" s="15" customFormat="1" ht="25.35" customHeight="1">
      <c r="A20" s="35" t="str">
        <f>IF('1'!A1=1,B20,C20)</f>
        <v>Mineral products</v>
      </c>
      <c r="B20" s="36" t="s">
        <v>2</v>
      </c>
      <c r="C20" s="74" t="s">
        <v>17</v>
      </c>
      <c r="D20" s="34">
        <f t="shared" ref="D20:L20" si="3">D9/D7*100</f>
        <v>7.4946423082499658</v>
      </c>
      <c r="E20" s="34">
        <f t="shared" si="3"/>
        <v>7.1122750385706022</v>
      </c>
      <c r="F20" s="34">
        <f t="shared" si="3"/>
        <v>8.8580818805268162</v>
      </c>
      <c r="G20" s="34">
        <f t="shared" si="3"/>
        <v>8.9600877658207541</v>
      </c>
      <c r="H20" s="34">
        <f t="shared" si="3"/>
        <v>9.5836218881635205</v>
      </c>
      <c r="I20" s="34">
        <f t="shared" si="3"/>
        <v>11.020641447674883</v>
      </c>
      <c r="J20" s="34">
        <f t="shared" si="3"/>
        <v>12.539371335216451</v>
      </c>
      <c r="K20" s="34">
        <f t="shared" si="3"/>
        <v>9.7290784050820847</v>
      </c>
      <c r="L20" s="34">
        <f t="shared" si="3"/>
        <v>6.5223897765892769</v>
      </c>
      <c r="Q20" s="370"/>
      <c r="R20" s="370"/>
    </row>
    <row r="21" spans="1:18" s="15" customFormat="1" ht="25.35" customHeight="1">
      <c r="A21" s="35" t="str">
        <f>IF('1'!A1=1,B21,C21)</f>
        <v>Chemicals</v>
      </c>
      <c r="B21" s="36" t="s">
        <v>3</v>
      </c>
      <c r="C21" s="74" t="s">
        <v>18</v>
      </c>
      <c r="D21" s="34">
        <f t="shared" ref="D21:L21" si="4">D10/D7*100</f>
        <v>6.8707443182072367</v>
      </c>
      <c r="E21" s="34">
        <f t="shared" si="4"/>
        <v>5.4515259954769988</v>
      </c>
      <c r="F21" s="34">
        <f t="shared" si="4"/>
        <v>5.1640901869866154</v>
      </c>
      <c r="G21" s="34">
        <f t="shared" si="4"/>
        <v>5.4850585533900915</v>
      </c>
      <c r="H21" s="34">
        <f t="shared" si="4"/>
        <v>4.6876977698648847</v>
      </c>
      <c r="I21" s="34">
        <f t="shared" si="4"/>
        <v>5.1295846975127288</v>
      </c>
      <c r="J21" s="34">
        <f t="shared" si="4"/>
        <v>5.0242162816187443</v>
      </c>
      <c r="K21" s="34">
        <f t="shared" si="4"/>
        <v>4.0517313669580792</v>
      </c>
      <c r="L21" s="34">
        <f t="shared" si="4"/>
        <v>3.8223471404492839</v>
      </c>
      <c r="Q21" s="370"/>
      <c r="R21" s="370"/>
    </row>
    <row r="22" spans="1:18" s="15" customFormat="1" ht="25.35" customHeight="1">
      <c r="A22" s="35" t="str">
        <f>IF('1'!A1=1,B22,C22)</f>
        <v>Timber and wood products</v>
      </c>
      <c r="B22" s="36" t="s">
        <v>4</v>
      </c>
      <c r="C22" s="74" t="s">
        <v>19</v>
      </c>
      <c r="D22" s="34">
        <f t="shared" ref="D22:L22" si="5">D11/D7*100</f>
        <v>4.3587747134031156</v>
      </c>
      <c r="E22" s="34">
        <f t="shared" si="5"/>
        <v>4.4979541326929295</v>
      </c>
      <c r="F22" s="34">
        <f t="shared" si="5"/>
        <v>4.1391490297190412</v>
      </c>
      <c r="G22" s="34">
        <f t="shared" si="5"/>
        <v>4.5240498403877218</v>
      </c>
      <c r="H22" s="34">
        <f t="shared" si="5"/>
        <v>3.8779846570692369</v>
      </c>
      <c r="I22" s="34">
        <f t="shared" si="5"/>
        <v>3.9008326590714355</v>
      </c>
      <c r="J22" s="34">
        <f t="shared" si="5"/>
        <v>3.9506060632181055</v>
      </c>
      <c r="K22" s="34">
        <f t="shared" si="5"/>
        <v>5.1414081437863048</v>
      </c>
      <c r="L22" s="34">
        <f t="shared" si="5"/>
        <v>4.9617589837186147</v>
      </c>
      <c r="Q22" s="370"/>
      <c r="R22" s="370"/>
    </row>
    <row r="23" spans="1:18" s="15" customFormat="1" ht="21.6" customHeight="1">
      <c r="A23" s="35" t="str">
        <f>IF('1'!A1=1,B23,C23)</f>
        <v>Industrial goods</v>
      </c>
      <c r="B23" s="36" t="s">
        <v>5</v>
      </c>
      <c r="C23" s="74" t="s">
        <v>20</v>
      </c>
      <c r="D23" s="34">
        <f t="shared" ref="D23:L23" si="6">D12/D7*100</f>
        <v>1.4269184083966115</v>
      </c>
      <c r="E23" s="34">
        <f t="shared" si="6"/>
        <v>1.378972223882053</v>
      </c>
      <c r="F23" s="34">
        <f t="shared" si="6"/>
        <v>1.4435897622405294</v>
      </c>
      <c r="G23" s="34">
        <f t="shared" si="6"/>
        <v>1.4954394451405326</v>
      </c>
      <c r="H23" s="34">
        <f t="shared" si="6"/>
        <v>1.5128761812757214</v>
      </c>
      <c r="I23" s="34">
        <f t="shared" si="6"/>
        <v>1.597066075320934</v>
      </c>
      <c r="J23" s="34">
        <f t="shared" si="6"/>
        <v>1.5004336136085745</v>
      </c>
      <c r="K23" s="34">
        <f t="shared" si="6"/>
        <v>1.373173000896345</v>
      </c>
      <c r="L23" s="34">
        <f t="shared" si="6"/>
        <v>1.6078533552534424</v>
      </c>
      <c r="Q23" s="370"/>
      <c r="R23" s="370"/>
    </row>
    <row r="24" spans="1:18" s="15" customFormat="1" ht="21.6" customHeight="1">
      <c r="A24" s="35" t="str">
        <f>IF('1'!A1=1,B24,C24)</f>
        <v>Ferrrous and nonferrous metals</v>
      </c>
      <c r="B24" s="36" t="s">
        <v>6</v>
      </c>
      <c r="C24" s="74" t="s">
        <v>21</v>
      </c>
      <c r="D24" s="34">
        <f>D13/D7*100</f>
        <v>25.762163965857017</v>
      </c>
      <c r="E24" s="34">
        <f t="shared" ref="E24:L24" si="7">E13/E7*100</f>
        <v>24.102334822975603</v>
      </c>
      <c r="F24" s="34">
        <f t="shared" si="7"/>
        <v>24.909591995890835</v>
      </c>
      <c r="G24" s="34">
        <f t="shared" si="7"/>
        <v>26.243067207978161</v>
      </c>
      <c r="H24" s="34">
        <f t="shared" si="7"/>
        <v>21.828053834097297</v>
      </c>
      <c r="I24" s="34">
        <f t="shared" si="7"/>
        <v>19.394046253609769</v>
      </c>
      <c r="J24" s="34">
        <f t="shared" si="7"/>
        <v>24.917540984263496</v>
      </c>
      <c r="K24" s="34">
        <f t="shared" si="7"/>
        <v>13.805955576579468</v>
      </c>
      <c r="L24" s="34">
        <f t="shared" si="7"/>
        <v>11.21366359914709</v>
      </c>
      <c r="Q24" s="370"/>
      <c r="R24" s="370"/>
    </row>
    <row r="25" spans="1:18" s="15" customFormat="1" ht="27" customHeight="1">
      <c r="A25" s="35" t="str">
        <f>IF('1'!A1=1,B25,C25)</f>
        <v>Machinery and equipment</v>
      </c>
      <c r="B25" s="36" t="s">
        <v>11</v>
      </c>
      <c r="C25" s="74" t="s">
        <v>22</v>
      </c>
      <c r="D25" s="34">
        <f t="shared" ref="D25:L25" si="8">D14/D7*100</f>
        <v>9.4689867124571165</v>
      </c>
      <c r="E25" s="34">
        <f t="shared" si="8"/>
        <v>8.1987626913338509</v>
      </c>
      <c r="F25" s="34">
        <f t="shared" si="8"/>
        <v>7.2141618496018065</v>
      </c>
      <c r="G25" s="34">
        <f t="shared" si="8"/>
        <v>6.9227560774476338</v>
      </c>
      <c r="H25" s="34">
        <f t="shared" si="8"/>
        <v>7.4076649500311715</v>
      </c>
      <c r="I25" s="34">
        <f t="shared" si="8"/>
        <v>7.5062433513402569</v>
      </c>
      <c r="J25" s="34">
        <f t="shared" si="8"/>
        <v>6.0571184152533384</v>
      </c>
      <c r="K25" s="34">
        <f t="shared" si="8"/>
        <v>5.5410901032860291</v>
      </c>
      <c r="L25" s="34">
        <f t="shared" si="8"/>
        <v>6.2007402698751779</v>
      </c>
      <c r="Q25" s="370"/>
      <c r="R25" s="370"/>
    </row>
    <row r="26" spans="1:18" s="15" customFormat="1" ht="20.100000000000001" customHeight="1">
      <c r="A26" s="35" t="str">
        <f>IF('1'!A1=1,B26,C26)</f>
        <v>Other*</v>
      </c>
      <c r="B26" s="36" t="s">
        <v>8</v>
      </c>
      <c r="C26" s="74" t="s">
        <v>23</v>
      </c>
      <c r="D26" s="34">
        <f t="shared" ref="D26:L26" si="9">D15/D7*100</f>
        <v>3.608405327557008</v>
      </c>
      <c r="E26" s="34">
        <f t="shared" si="9"/>
        <v>3.7766497031822803</v>
      </c>
      <c r="F26" s="34">
        <f>F15/F7*100</f>
        <v>3.5706206719931068</v>
      </c>
      <c r="G26" s="34">
        <f t="shared" si="9"/>
        <v>3.3772468726473042</v>
      </c>
      <c r="H26" s="34">
        <f t="shared" si="9"/>
        <v>3.2500388613556792</v>
      </c>
      <c r="I26" s="34">
        <f t="shared" si="9"/>
        <v>2.350372002301834</v>
      </c>
      <c r="J26" s="34">
        <f t="shared" si="9"/>
        <v>2.2252953403143727</v>
      </c>
      <c r="K26" s="34">
        <f t="shared" si="9"/>
        <v>2.1342707616554737</v>
      </c>
      <c r="L26" s="34">
        <f t="shared" si="9"/>
        <v>2.2249356476502111</v>
      </c>
      <c r="Q26" s="370"/>
      <c r="R26" s="370"/>
    </row>
    <row r="27" spans="1:18" s="15" customFormat="1" ht="11.85" customHeight="1">
      <c r="A27" s="37"/>
      <c r="B27" s="38"/>
      <c r="C27" s="38"/>
      <c r="D27" s="34"/>
      <c r="E27" s="34"/>
      <c r="F27" s="34"/>
      <c r="G27" s="34"/>
      <c r="H27" s="34"/>
      <c r="I27" s="34"/>
      <c r="J27" s="34"/>
      <c r="K27" s="34"/>
      <c r="L27" s="34"/>
    </row>
    <row r="28" spans="1:18" s="15" customFormat="1" ht="27" customHeight="1">
      <c r="A28" s="30" t="str">
        <f>IF('1'!A1=1,B28,C28)</f>
        <v>Index on values in % (y-o-y)</v>
      </c>
      <c r="B28" s="31" t="s">
        <v>12</v>
      </c>
      <c r="C28" s="76" t="s">
        <v>26</v>
      </c>
      <c r="D28" s="39"/>
      <c r="E28" s="39"/>
      <c r="F28" s="39"/>
      <c r="G28" s="39"/>
      <c r="H28" s="39"/>
      <c r="I28" s="39"/>
      <c r="J28" s="39"/>
      <c r="K28" s="39"/>
      <c r="L28" s="39"/>
    </row>
    <row r="29" spans="1:18" s="41" customFormat="1" ht="23.1" customHeight="1">
      <c r="A29" s="30" t="str">
        <f>IF('1'!A1=1,B29,C29)</f>
        <v>TOTAL</v>
      </c>
      <c r="B29" s="31" t="s">
        <v>10</v>
      </c>
      <c r="C29" s="73" t="s">
        <v>25</v>
      </c>
      <c r="D29" s="40"/>
      <c r="E29" s="40">
        <f t="shared" ref="E29:I37" si="10">E7/D7*100</f>
        <v>110.79935942157233</v>
      </c>
      <c r="F29" s="40">
        <f t="shared" si="10"/>
        <v>122.93613715196285</v>
      </c>
      <c r="G29" s="40">
        <f t="shared" si="10"/>
        <v>111.6572154945287</v>
      </c>
      <c r="H29" s="40">
        <f t="shared" si="10"/>
        <v>100.90431437111909</v>
      </c>
      <c r="I29" s="40">
        <f t="shared" si="10"/>
        <v>102.48395051303693</v>
      </c>
      <c r="J29" s="40">
        <f t="shared" ref="J29:J37" si="11">J7/I7*100</f>
        <v>140.79104376692837</v>
      </c>
      <c r="K29" s="40">
        <f t="shared" ref="K29:K37" si="12">K7/J7*100</f>
        <v>76.891094470910446</v>
      </c>
      <c r="L29" s="40">
        <f t="shared" ref="L29:L37" si="13">L7/K7*100</f>
        <v>96.073746121952695</v>
      </c>
      <c r="Q29" s="371"/>
      <c r="R29" s="371"/>
    </row>
    <row r="30" spans="1:18" s="15" customFormat="1" ht="25.35" customHeight="1">
      <c r="A30" s="35" t="str">
        <f>IF('1'!A1=1,B30,C30)</f>
        <v>Agricultural products</v>
      </c>
      <c r="B30" s="36" t="s">
        <v>1</v>
      </c>
      <c r="C30" s="74" t="s">
        <v>16</v>
      </c>
      <c r="D30" s="34"/>
      <c r="E30" s="34">
        <f t="shared" si="10"/>
        <v>122.88227266152212</v>
      </c>
      <c r="F30" s="34">
        <f t="shared" si="10"/>
        <v>120.82561295689014</v>
      </c>
      <c r="G30" s="34">
        <f t="shared" si="10"/>
        <v>107.38977894933852</v>
      </c>
      <c r="H30" s="34">
        <f t="shared" si="10"/>
        <v>112.31034720784152</v>
      </c>
      <c r="I30" s="34">
        <f t="shared" si="10"/>
        <v>105.15923745838191</v>
      </c>
      <c r="J30" s="34">
        <f t="shared" si="11"/>
        <v>125.54872387466519</v>
      </c>
      <c r="K30" s="34">
        <f t="shared" si="12"/>
        <v>102.24528856500244</v>
      </c>
      <c r="L30" s="34">
        <f t="shared" si="13"/>
        <v>104.6922034233442</v>
      </c>
      <c r="Q30" s="371"/>
      <c r="R30" s="371"/>
    </row>
    <row r="31" spans="1:18" s="15" customFormat="1" ht="25.35" customHeight="1">
      <c r="A31" s="35" t="str">
        <f>IF('1'!A1=1,B31,C31)</f>
        <v>Mineral products</v>
      </c>
      <c r="B31" s="36" t="s">
        <v>2</v>
      </c>
      <c r="C31" s="74" t="s">
        <v>17</v>
      </c>
      <c r="D31" s="34"/>
      <c r="E31" s="34">
        <f t="shared" si="10"/>
        <v>105.14651478913225</v>
      </c>
      <c r="F31" s="34">
        <f t="shared" si="10"/>
        <v>153.1125220920338</v>
      </c>
      <c r="G31" s="34">
        <f t="shared" si="10"/>
        <v>112.94301226967637</v>
      </c>
      <c r="H31" s="34">
        <f t="shared" si="10"/>
        <v>107.92626379241818</v>
      </c>
      <c r="I31" s="34">
        <f t="shared" si="10"/>
        <v>117.85094256904867</v>
      </c>
      <c r="J31" s="34">
        <f t="shared" si="11"/>
        <v>160.19314182830018</v>
      </c>
      <c r="K31" s="34">
        <f t="shared" si="12"/>
        <v>59.658452306863467</v>
      </c>
      <c r="L31" s="34">
        <f t="shared" si="13"/>
        <v>64.407993585202377</v>
      </c>
      <c r="Q31" s="371"/>
      <c r="R31" s="371"/>
    </row>
    <row r="32" spans="1:18" s="15" customFormat="1" ht="30.6" customHeight="1">
      <c r="A32" s="35" t="str">
        <f>IF('1'!A1=1,B32,C32)</f>
        <v>Chemicals</v>
      </c>
      <c r="B32" s="36" t="s">
        <v>3</v>
      </c>
      <c r="C32" s="74" t="s">
        <v>18</v>
      </c>
      <c r="D32" s="34"/>
      <c r="E32" s="34">
        <f t="shared" si="10"/>
        <v>87.91268604891232</v>
      </c>
      <c r="F32" s="34">
        <f t="shared" si="10"/>
        <v>116.45423685390379</v>
      </c>
      <c r="G32" s="34">
        <f t="shared" si="10"/>
        <v>118.59714736185971</v>
      </c>
      <c r="H32" s="34">
        <f t="shared" si="10"/>
        <v>86.235894264955945</v>
      </c>
      <c r="I32" s="34">
        <f t="shared" si="10"/>
        <v>112.14462409923638</v>
      </c>
      <c r="J32" s="34">
        <f t="shared" si="11"/>
        <v>137.89901056568789</v>
      </c>
      <c r="K32" s="34">
        <f t="shared" si="12"/>
        <v>62.008090783693248</v>
      </c>
      <c r="L32" s="34">
        <f t="shared" si="13"/>
        <v>90.634638751285166</v>
      </c>
      <c r="Q32" s="371"/>
      <c r="R32" s="371"/>
    </row>
    <row r="33" spans="1:18" s="15" customFormat="1" ht="25.35" customHeight="1">
      <c r="A33" s="35" t="str">
        <f>IF('1'!A1=1,B33,C33)</f>
        <v>Timber and wood products</v>
      </c>
      <c r="B33" s="36" t="s">
        <v>4</v>
      </c>
      <c r="C33" s="74" t="s">
        <v>19</v>
      </c>
      <c r="D33" s="34"/>
      <c r="E33" s="34">
        <f t="shared" si="10"/>
        <v>114.33727810650886</v>
      </c>
      <c r="F33" s="34">
        <f t="shared" si="10"/>
        <v>113.12943124773587</v>
      </c>
      <c r="G33" s="34">
        <f t="shared" si="10"/>
        <v>122.04025617566332</v>
      </c>
      <c r="H33" s="34">
        <f t="shared" si="10"/>
        <v>86.494489841817227</v>
      </c>
      <c r="I33" s="34">
        <f t="shared" si="10"/>
        <v>103.08775731310942</v>
      </c>
      <c r="J33" s="34">
        <f t="shared" si="11"/>
        <v>142.58749343142406</v>
      </c>
      <c r="K33" s="34">
        <f t="shared" si="12"/>
        <v>100.06781060204023</v>
      </c>
      <c r="L33" s="34">
        <f t="shared" si="13"/>
        <v>92.716773224124211</v>
      </c>
      <c r="Q33" s="371"/>
      <c r="R33" s="371"/>
    </row>
    <row r="34" spans="1:18" s="15" customFormat="1" ht="20.85" customHeight="1">
      <c r="A34" s="35" t="str">
        <f>IF('1'!A1=1,B34,C34)</f>
        <v>Industrial goods</v>
      </c>
      <c r="B34" s="36" t="s">
        <v>5</v>
      </c>
      <c r="C34" s="74" t="s">
        <v>20</v>
      </c>
      <c r="D34" s="34"/>
      <c r="E34" s="34">
        <f t="shared" si="10"/>
        <v>107.07636692272932</v>
      </c>
      <c r="F34" s="34">
        <f t="shared" si="10"/>
        <v>128.6968264686023</v>
      </c>
      <c r="G34" s="34">
        <f t="shared" si="10"/>
        <v>115.66762854144805</v>
      </c>
      <c r="H34" s="34">
        <f t="shared" si="10"/>
        <v>102.08085275273572</v>
      </c>
      <c r="I34" s="34">
        <f t="shared" si="10"/>
        <v>108.1870695401022</v>
      </c>
      <c r="J34" s="34">
        <f t="shared" si="11"/>
        <v>132.27230721840024</v>
      </c>
      <c r="K34" s="34">
        <f t="shared" si="12"/>
        <v>70.369507840397446</v>
      </c>
      <c r="L34" s="34">
        <f t="shared" si="13"/>
        <v>112.49310535024821</v>
      </c>
      <c r="Q34" s="371"/>
      <c r="R34" s="371"/>
    </row>
    <row r="35" spans="1:18" s="15" customFormat="1" ht="25.35" customHeight="1">
      <c r="A35" s="35" t="str">
        <f>IF('1'!A1=1,B35,C35)</f>
        <v>Ferrrous and nonferrous metals</v>
      </c>
      <c r="B35" s="36" t="s">
        <v>6</v>
      </c>
      <c r="C35" s="74" t="s">
        <v>21</v>
      </c>
      <c r="D35" s="34"/>
      <c r="E35" s="34">
        <f t="shared" si="10"/>
        <v>103.66067316741085</v>
      </c>
      <c r="F35" s="34">
        <f t="shared" si="10"/>
        <v>127.05362532293503</v>
      </c>
      <c r="G35" s="34">
        <f t="shared" si="10"/>
        <v>117.63451649316443</v>
      </c>
      <c r="H35" s="34">
        <f t="shared" si="10"/>
        <v>83.928634893556534</v>
      </c>
      <c r="I35" s="34">
        <f t="shared" si="10"/>
        <v>91.056146902007583</v>
      </c>
      <c r="J35" s="34">
        <f t="shared" si="11"/>
        <v>180.88884379280606</v>
      </c>
      <c r="K35" s="34">
        <f t="shared" si="12"/>
        <v>42.60272051605665</v>
      </c>
      <c r="L35" s="34">
        <f t="shared" si="13"/>
        <v>78.034342769365807</v>
      </c>
      <c r="Q35" s="371"/>
      <c r="R35" s="371"/>
    </row>
    <row r="36" spans="1:18" s="15" customFormat="1" ht="30" customHeight="1">
      <c r="A36" s="35" t="str">
        <f>IF('1'!A1=1,B36,C36)</f>
        <v>Machinery and equipment</v>
      </c>
      <c r="B36" s="36" t="s">
        <v>11</v>
      </c>
      <c r="C36" s="74" t="s">
        <v>22</v>
      </c>
      <c r="D36" s="34"/>
      <c r="E36" s="34">
        <f t="shared" si="10"/>
        <v>95.93609979980117</v>
      </c>
      <c r="F36" s="34">
        <f t="shared" si="10"/>
        <v>108.17256505259571</v>
      </c>
      <c r="G36" s="34">
        <f t="shared" si="10"/>
        <v>107.14698162729658</v>
      </c>
      <c r="H36" s="34">
        <f t="shared" si="10"/>
        <v>107.97222154177793</v>
      </c>
      <c r="I36" s="34">
        <f t="shared" si="10"/>
        <v>103.84776813567012</v>
      </c>
      <c r="J36" s="34">
        <f t="shared" si="11"/>
        <v>113.61049515549391</v>
      </c>
      <c r="K36" s="34">
        <f t="shared" si="12"/>
        <v>70.340457853798299</v>
      </c>
      <c r="L36" s="34">
        <f t="shared" si="13"/>
        <v>107.51103760302902</v>
      </c>
      <c r="Q36" s="371"/>
      <c r="R36" s="371"/>
    </row>
    <row r="37" spans="1:18" s="15" customFormat="1" ht="21" customHeight="1">
      <c r="A37" s="35" t="str">
        <f>IF('1'!A1=1,B37,C37)</f>
        <v>Other*</v>
      </c>
      <c r="B37" s="36" t="s">
        <v>8</v>
      </c>
      <c r="C37" s="74" t="s">
        <v>23</v>
      </c>
      <c r="D37" s="34"/>
      <c r="E37" s="34">
        <f t="shared" si="10"/>
        <v>115.96545562013421</v>
      </c>
      <c r="F37" s="34">
        <f t="shared" si="10"/>
        <v>116.22955453874988</v>
      </c>
      <c r="G37" s="34">
        <f t="shared" si="10"/>
        <v>105.61020519351632</v>
      </c>
      <c r="H37" s="34">
        <f t="shared" si="10"/>
        <v>97.103633625552675</v>
      </c>
      <c r="I37" s="34">
        <f>I15/H15*100</f>
        <v>74.114623931189854</v>
      </c>
      <c r="J37" s="34">
        <f t="shared" si="11"/>
        <v>133.29875157877609</v>
      </c>
      <c r="K37" s="34">
        <f t="shared" si="12"/>
        <v>73.745903201221509</v>
      </c>
      <c r="L37" s="34">
        <f t="shared" si="13"/>
        <v>100.15500675473096</v>
      </c>
      <c r="Q37" s="371"/>
      <c r="R37" s="371"/>
    </row>
    <row r="38" spans="1:18" ht="10.35" customHeight="1">
      <c r="A38" s="42"/>
      <c r="B38" s="43"/>
      <c r="C38" s="43"/>
      <c r="D38" s="44"/>
      <c r="E38" s="44"/>
      <c r="F38" s="44"/>
      <c r="G38" s="44"/>
      <c r="H38" s="44"/>
      <c r="I38" s="44"/>
      <c r="J38" s="44"/>
      <c r="K38" s="44"/>
      <c r="L38" s="44"/>
    </row>
    <row r="39" spans="1:18">
      <c r="A39" s="45" t="str">
        <f>IF('1'!A1=1,B39,C39)</f>
        <v>*Including informal trade</v>
      </c>
      <c r="B39" s="46" t="s">
        <v>13</v>
      </c>
      <c r="C39" s="46" t="s">
        <v>27</v>
      </c>
    </row>
    <row r="40" spans="1:18" s="50" customFormat="1">
      <c r="A40" s="47" t="str">
        <f>IF('1'!A1=1,B40,C40)</f>
        <v>Notes:</v>
      </c>
      <c r="B40" s="48" t="s">
        <v>112</v>
      </c>
      <c r="C40" s="49" t="s">
        <v>113</v>
      </c>
    </row>
    <row r="41" spans="1:18" s="51" customFormat="1">
      <c r="A41" s="273" t="str">
        <f>IF('1'!A1=1,B41,C41)</f>
        <v>Since 2014, data exclude the temporarily occupied by the russian federation territories of Ukraine.</v>
      </c>
      <c r="B41" s="229" t="s">
        <v>156</v>
      </c>
      <c r="C41" s="229" t="s">
        <v>155</v>
      </c>
      <c r="D41" s="231"/>
    </row>
    <row r="42" spans="1:18">
      <c r="A42" s="372" t="str">
        <f>IF('1'!$A$1=1,B42,C42)</f>
        <v>Data for 2023 were revised due to the changes in the reporting data.</v>
      </c>
      <c r="B42" s="372" t="s">
        <v>217</v>
      </c>
      <c r="C42" s="16" t="s">
        <v>218</v>
      </c>
      <c r="D42" s="372"/>
    </row>
  </sheetData>
  <mergeCells count="13">
    <mergeCell ref="G5:G6"/>
    <mergeCell ref="A2:E2"/>
    <mergeCell ref="A5:A6"/>
    <mergeCell ref="B5:B6"/>
    <mergeCell ref="C5:C6"/>
    <mergeCell ref="D5:D6"/>
    <mergeCell ref="E5:E6"/>
    <mergeCell ref="F5:F6"/>
    <mergeCell ref="H5:H6"/>
    <mergeCell ref="I5:I6"/>
    <mergeCell ref="J5:J6"/>
    <mergeCell ref="K5:K6"/>
    <mergeCell ref="L5:L6"/>
  </mergeCells>
  <hyperlinks>
    <hyperlink ref="A1" location="'1'!A1" display="to title"/>
  </hyperlinks>
  <printOptions horizontalCentered="1" verticalCentered="1"/>
  <pageMargins left="0.23622047244094491" right="0.23622047244094491" top="0.59055118110236227" bottom="0.27559055118110237" header="0.31496062992125984" footer="0.19685039370078741"/>
  <pageSetup paperSize="9" scale="60" orientation="portrait" r:id="rId1"/>
  <headerFooter alignWithMargins="0">
    <oddHeader xml:space="preserve">&amp;L&amp;9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R122"/>
  <sheetViews>
    <sheetView zoomScale="66" zoomScaleNormal="66" workbookViewId="0">
      <selection activeCell="L30" sqref="L30"/>
    </sheetView>
  </sheetViews>
  <sheetFormatPr defaultColWidth="9.44140625" defaultRowHeight="13.2" outlineLevelCol="2"/>
  <cols>
    <col min="1" max="1" width="35.44140625" style="16" customWidth="1"/>
    <col min="2" max="3" width="35.44140625" style="16" hidden="1" customWidth="1" outlineLevel="2"/>
    <col min="4" max="4" width="12.21875" style="16" customWidth="1" collapsed="1"/>
    <col min="5" max="12" width="12.21875" style="16" customWidth="1"/>
    <col min="13" max="16" width="9.44140625" style="16"/>
    <col min="17" max="18" width="11.109375" style="16" customWidth="1"/>
    <col min="19" max="16384" width="9.44140625" style="16"/>
  </cols>
  <sheetData>
    <row r="1" spans="1:18" s="65" customFormat="1">
      <c r="A1" s="52" t="str">
        <f>IF('1'!$A$1=1,"до змісту","to title")</f>
        <v>to title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8" s="54" customFormat="1">
      <c r="A2" s="80" t="str">
        <f>IF('1'!$A$1=1,"1.2 Динаміка товарної структури імпорту","1.2 Dynamics of the Commodity Composition of Imports")</f>
        <v>1.2 Dynamics of the Commodity Composition of Imports</v>
      </c>
      <c r="B2" s="80"/>
      <c r="C2" s="80"/>
      <c r="D2" s="66"/>
      <c r="H2" s="66"/>
      <c r="I2" s="66"/>
      <c r="J2" s="66"/>
      <c r="K2" s="66"/>
      <c r="L2" s="66"/>
    </row>
    <row r="3" spans="1:18" s="13" customFormat="1">
      <c r="A3" s="55" t="str">
        <f>IF('1'!$A$1=1,"(відповідно до КПБ6)","(according to BPM6 methodology)")</f>
        <v>(according to BPM6 methodology)</v>
      </c>
      <c r="B3" s="55"/>
      <c r="C3" s="55"/>
    </row>
    <row r="4" spans="1:18" ht="6" customHeight="1">
      <c r="A4" s="13"/>
      <c r="B4" s="13"/>
      <c r="C4" s="13"/>
    </row>
    <row r="5" spans="1:18" s="57" customFormat="1" ht="13.35" customHeight="1">
      <c r="A5" s="407" t="str">
        <f>IF('1'!A1=1,B5,C5)</f>
        <v xml:space="preserve"> Description </v>
      </c>
      <c r="B5" s="409" t="s">
        <v>0</v>
      </c>
      <c r="C5" s="405" t="s">
        <v>15</v>
      </c>
      <c r="D5" s="399">
        <v>2015</v>
      </c>
      <c r="E5" s="399">
        <v>2016</v>
      </c>
      <c r="F5" s="399">
        <v>2017</v>
      </c>
      <c r="G5" s="399">
        <v>2018</v>
      </c>
      <c r="H5" s="399">
        <v>2019</v>
      </c>
      <c r="I5" s="399">
        <v>2020</v>
      </c>
      <c r="J5" s="399">
        <v>2021</v>
      </c>
      <c r="K5" s="399">
        <v>2022</v>
      </c>
      <c r="L5" s="399">
        <v>2023</v>
      </c>
      <c r="M5" s="398"/>
    </row>
    <row r="6" spans="1:18" s="18" customFormat="1" ht="12.45" customHeight="1">
      <c r="A6" s="408"/>
      <c r="B6" s="410"/>
      <c r="C6" s="411"/>
      <c r="D6" s="400"/>
      <c r="E6" s="400"/>
      <c r="F6" s="400"/>
      <c r="G6" s="400"/>
      <c r="H6" s="400"/>
      <c r="I6" s="400"/>
      <c r="J6" s="400"/>
      <c r="K6" s="400"/>
      <c r="L6" s="400"/>
      <c r="M6" s="397"/>
    </row>
    <row r="7" spans="1:18" ht="23.1" customHeight="1">
      <c r="A7" s="19" t="str">
        <f>IF('1'!A1=1,B7,C7)</f>
        <v>TOTAL, million UAH</v>
      </c>
      <c r="B7" s="20" t="s">
        <v>30</v>
      </c>
      <c r="C7" s="70" t="s">
        <v>191</v>
      </c>
      <c r="D7" s="22">
        <v>850591.06599999999</v>
      </c>
      <c r="E7" s="22">
        <v>1037158.67</v>
      </c>
      <c r="F7" s="22">
        <v>1312865.4380000001</v>
      </c>
      <c r="G7" s="22">
        <v>1526529.6430000002</v>
      </c>
      <c r="H7" s="71">
        <v>1554406.2050000001</v>
      </c>
      <c r="I7" s="71">
        <v>1403552.4509999999</v>
      </c>
      <c r="J7" s="71">
        <v>1897373.4950000001</v>
      </c>
      <c r="K7" s="71">
        <v>1812980.727</v>
      </c>
      <c r="L7" s="71">
        <v>2334506.4759999998</v>
      </c>
      <c r="Q7" s="369"/>
      <c r="R7" s="369"/>
    </row>
    <row r="8" spans="1:18" s="15" customFormat="1" ht="25.35" customHeight="1">
      <c r="A8" s="24" t="str">
        <f>IF('1'!A1=1,B8,C8)</f>
        <v>Agricultural products</v>
      </c>
      <c r="B8" s="25" t="s">
        <v>1</v>
      </c>
      <c r="C8" s="68" t="s">
        <v>16</v>
      </c>
      <c r="D8" s="27">
        <v>74830</v>
      </c>
      <c r="E8" s="27">
        <v>99016</v>
      </c>
      <c r="F8" s="27">
        <v>113687</v>
      </c>
      <c r="G8" s="27">
        <v>136754</v>
      </c>
      <c r="H8" s="23">
        <v>146441</v>
      </c>
      <c r="I8" s="27">
        <v>174705</v>
      </c>
      <c r="J8" s="27">
        <v>208978</v>
      </c>
      <c r="K8" s="27">
        <v>196122</v>
      </c>
      <c r="L8" s="27">
        <v>253555</v>
      </c>
      <c r="Q8" s="369"/>
      <c r="R8" s="369"/>
    </row>
    <row r="9" spans="1:18" s="15" customFormat="1" ht="25.35" customHeight="1">
      <c r="A9" s="24" t="str">
        <f>IF('1'!A1=1,B9,C9)</f>
        <v>Mineral products</v>
      </c>
      <c r="B9" s="25" t="s">
        <v>2</v>
      </c>
      <c r="C9" s="68" t="s">
        <v>17</v>
      </c>
      <c r="D9" s="27">
        <v>242971</v>
      </c>
      <c r="E9" s="27">
        <v>206841</v>
      </c>
      <c r="F9" s="27">
        <v>318414</v>
      </c>
      <c r="G9" s="27">
        <v>370323</v>
      </c>
      <c r="H9" s="23">
        <v>325908</v>
      </c>
      <c r="I9" s="27">
        <v>212099</v>
      </c>
      <c r="J9" s="27">
        <v>379819</v>
      </c>
      <c r="K9" s="27">
        <v>410730</v>
      </c>
      <c r="L9" s="27">
        <v>379435</v>
      </c>
      <c r="Q9" s="369"/>
      <c r="R9" s="369"/>
    </row>
    <row r="10" spans="1:18" s="15" customFormat="1" ht="30.6" customHeight="1">
      <c r="A10" s="24" t="str">
        <f>IF('1'!A1=1,B10,C10)</f>
        <v>Chemicals</v>
      </c>
      <c r="B10" s="25" t="s">
        <v>3</v>
      </c>
      <c r="C10" s="68" t="s">
        <v>18</v>
      </c>
      <c r="D10" s="27">
        <v>165387</v>
      </c>
      <c r="E10" s="27">
        <v>212480</v>
      </c>
      <c r="F10" s="27">
        <v>254681</v>
      </c>
      <c r="G10" s="27">
        <v>284009</v>
      </c>
      <c r="H10" s="23">
        <v>281095</v>
      </c>
      <c r="I10" s="27">
        <v>288377</v>
      </c>
      <c r="J10" s="27">
        <v>391710</v>
      </c>
      <c r="K10" s="27">
        <v>302713</v>
      </c>
      <c r="L10" s="27">
        <v>407941</v>
      </c>
      <c r="Q10" s="369"/>
      <c r="R10" s="369"/>
    </row>
    <row r="11" spans="1:18" s="15" customFormat="1" ht="23.7" customHeight="1">
      <c r="A11" s="24" t="str">
        <f>IF('1'!A1=1,B11,C11)</f>
        <v>Timber and wood products</v>
      </c>
      <c r="B11" s="25" t="s">
        <v>4</v>
      </c>
      <c r="C11" s="68" t="s">
        <v>19</v>
      </c>
      <c r="D11" s="27">
        <v>20520</v>
      </c>
      <c r="E11" s="27">
        <v>26417</v>
      </c>
      <c r="F11" s="27">
        <v>30513</v>
      </c>
      <c r="G11" s="27">
        <v>35931</v>
      </c>
      <c r="H11" s="23">
        <v>32348</v>
      </c>
      <c r="I11" s="27">
        <v>36661</v>
      </c>
      <c r="J11" s="27">
        <v>40411</v>
      </c>
      <c r="K11" s="27">
        <v>29635</v>
      </c>
      <c r="L11" s="27">
        <v>35493</v>
      </c>
      <c r="Q11" s="369"/>
      <c r="R11" s="369"/>
    </row>
    <row r="12" spans="1:18" s="15" customFormat="1" ht="24.6" customHeight="1">
      <c r="A12" s="24" t="str">
        <f>IF('1'!A1=1,B12,C12)</f>
        <v>Industrial goods</v>
      </c>
      <c r="B12" s="25" t="s">
        <v>5</v>
      </c>
      <c r="C12" s="68" t="s">
        <v>20</v>
      </c>
      <c r="D12" s="27">
        <v>38446</v>
      </c>
      <c r="E12" s="27">
        <v>50127</v>
      </c>
      <c r="F12" s="27">
        <v>56513</v>
      </c>
      <c r="G12" s="27">
        <v>70254</v>
      </c>
      <c r="H12" s="23">
        <v>79743</v>
      </c>
      <c r="I12" s="27">
        <v>81150</v>
      </c>
      <c r="J12" s="27">
        <v>99862</v>
      </c>
      <c r="K12" s="27">
        <v>109896</v>
      </c>
      <c r="L12" s="27">
        <v>116583</v>
      </c>
      <c r="Q12" s="369"/>
      <c r="R12" s="369"/>
    </row>
    <row r="13" spans="1:18" s="15" customFormat="1" ht="32.700000000000003" customHeight="1">
      <c r="A13" s="24" t="str">
        <f>IF('1'!A1=1,B13,C13)</f>
        <v>Ferrrous and nonferrous metals</v>
      </c>
      <c r="B13" s="25" t="s">
        <v>6</v>
      </c>
      <c r="C13" s="68" t="s">
        <v>21</v>
      </c>
      <c r="D13" s="27">
        <v>41675</v>
      </c>
      <c r="E13" s="27">
        <v>56053</v>
      </c>
      <c r="F13" s="27">
        <v>76435</v>
      </c>
      <c r="G13" s="27">
        <v>93382</v>
      </c>
      <c r="H13" s="23">
        <v>90683</v>
      </c>
      <c r="I13" s="27">
        <v>81479</v>
      </c>
      <c r="J13" s="27">
        <v>114694</v>
      </c>
      <c r="K13" s="27">
        <v>81450</v>
      </c>
      <c r="L13" s="27">
        <v>119666</v>
      </c>
      <c r="Q13" s="369"/>
      <c r="R13" s="369"/>
    </row>
    <row r="14" spans="1:18" s="15" customFormat="1" ht="30" customHeight="1">
      <c r="A14" s="24" t="str">
        <f>IF('1'!$A$1=1,B14,C14)</f>
        <v>Machinery and equipment</v>
      </c>
      <c r="B14" s="25" t="s">
        <v>7</v>
      </c>
      <c r="C14" s="68" t="s">
        <v>22</v>
      </c>
      <c r="D14" s="27">
        <v>165336</v>
      </c>
      <c r="E14" s="27">
        <v>265072</v>
      </c>
      <c r="F14" s="27">
        <v>360757</v>
      </c>
      <c r="G14" s="27">
        <v>435697</v>
      </c>
      <c r="H14" s="23">
        <v>497410</v>
      </c>
      <c r="I14" s="27">
        <v>471858</v>
      </c>
      <c r="J14" s="27">
        <v>594654</v>
      </c>
      <c r="K14" s="27">
        <v>486555</v>
      </c>
      <c r="L14" s="27">
        <v>716610</v>
      </c>
      <c r="Q14" s="369"/>
      <c r="R14" s="369"/>
    </row>
    <row r="15" spans="1:18" s="15" customFormat="1" ht="25.35" customHeight="1">
      <c r="A15" s="28" t="str">
        <f>IF('1'!$A$1=1,B15,C15)</f>
        <v>Other*</v>
      </c>
      <c r="B15" s="58" t="s">
        <v>8</v>
      </c>
      <c r="C15" s="29" t="s">
        <v>23</v>
      </c>
      <c r="D15" s="27">
        <f t="shared" ref="D15:G15" si="0">D7-D8-D9-D10-D11-D12-D13-D14</f>
        <v>101426.06599999999</v>
      </c>
      <c r="E15" s="27">
        <f t="shared" si="0"/>
        <v>121152.67000000004</v>
      </c>
      <c r="F15" s="27">
        <f t="shared" si="0"/>
        <v>101865.43800000008</v>
      </c>
      <c r="G15" s="27">
        <f t="shared" si="0"/>
        <v>100179.64300000016</v>
      </c>
      <c r="H15" s="27">
        <f>H7-H8-H9-H10-H11-H12-H13-H14</f>
        <v>100778.20500000007</v>
      </c>
      <c r="I15" s="27">
        <f>I7-I8-I9-I10-I11-I12-I13-I14</f>
        <v>57223.450999999885</v>
      </c>
      <c r="J15" s="27">
        <f>J7-J8-J9-J10-J11-J12-J13-J14</f>
        <v>67245.495000000112</v>
      </c>
      <c r="K15" s="27">
        <f>K7-K8-K9-K10-K11-K12-K13-K14</f>
        <v>195879.72699999996</v>
      </c>
      <c r="L15" s="27">
        <f>L7-L8-L9-L10-L11-L12-L13-L14</f>
        <v>305223.47599999979</v>
      </c>
      <c r="Q15" s="369"/>
      <c r="R15" s="369"/>
    </row>
    <row r="16" spans="1:18" s="15" customFormat="1" ht="24.6" customHeight="1">
      <c r="A16" s="59" t="str">
        <f>IF('1'!$A$1=1,B16,C16)</f>
        <v>% of total</v>
      </c>
      <c r="B16" s="60" t="s">
        <v>9</v>
      </c>
      <c r="C16" s="72" t="s">
        <v>24</v>
      </c>
      <c r="D16" s="61"/>
      <c r="E16" s="61"/>
      <c r="F16" s="61"/>
      <c r="G16" s="61"/>
      <c r="H16" s="69"/>
      <c r="I16" s="69"/>
      <c r="J16" s="69"/>
      <c r="K16" s="69"/>
      <c r="L16" s="69"/>
    </row>
    <row r="17" spans="1:18" s="15" customFormat="1" ht="23.1" customHeight="1">
      <c r="A17" s="32" t="str">
        <f>IF('1'!$A$1=1,B17,C17)</f>
        <v>TOTAL</v>
      </c>
      <c r="B17" s="33" t="s">
        <v>10</v>
      </c>
      <c r="C17" s="73" t="s">
        <v>25</v>
      </c>
      <c r="D17" s="34">
        <f t="shared" ref="D17:L17" si="1">D18+D19+D20+D21+D22+D23+D24+D25</f>
        <v>100</v>
      </c>
      <c r="E17" s="34">
        <f t="shared" si="1"/>
        <v>100</v>
      </c>
      <c r="F17" s="34">
        <f t="shared" si="1"/>
        <v>100</v>
      </c>
      <c r="G17" s="34">
        <f t="shared" si="1"/>
        <v>100.00000000000001</v>
      </c>
      <c r="H17" s="34">
        <f t="shared" si="1"/>
        <v>100</v>
      </c>
      <c r="I17" s="34">
        <f t="shared" si="1"/>
        <v>100.00000000000001</v>
      </c>
      <c r="J17" s="34">
        <f t="shared" si="1"/>
        <v>99.999999999999986</v>
      </c>
      <c r="K17" s="34">
        <f t="shared" si="1"/>
        <v>100</v>
      </c>
      <c r="L17" s="34">
        <f t="shared" si="1"/>
        <v>100.00000000000003</v>
      </c>
      <c r="Q17" s="370"/>
      <c r="R17" s="370"/>
    </row>
    <row r="18" spans="1:18" s="15" customFormat="1" ht="29.7" customHeight="1">
      <c r="A18" s="35" t="str">
        <f>IF('1'!$A$1=1,B18,C18)</f>
        <v>Agricultural products</v>
      </c>
      <c r="B18" s="36" t="s">
        <v>1</v>
      </c>
      <c r="C18" s="74" t="s">
        <v>16</v>
      </c>
      <c r="D18" s="34">
        <f t="shared" ref="D18:L18" si="2">D8/D7*100</f>
        <v>8.797411939899213</v>
      </c>
      <c r="E18" s="34">
        <f t="shared" si="2"/>
        <v>9.5468516885656456</v>
      </c>
      <c r="F18" s="34">
        <f t="shared" si="2"/>
        <v>8.6594556235092224</v>
      </c>
      <c r="G18" s="34">
        <f t="shared" si="2"/>
        <v>8.9584896452613449</v>
      </c>
      <c r="H18" s="34">
        <f t="shared" si="2"/>
        <v>9.421025181767078</v>
      </c>
      <c r="I18" s="34">
        <f t="shared" si="2"/>
        <v>12.447343872010382</v>
      </c>
      <c r="J18" s="34">
        <f t="shared" si="2"/>
        <v>11.014067633531477</v>
      </c>
      <c r="K18" s="34">
        <f t="shared" si="2"/>
        <v>10.817654985474096</v>
      </c>
      <c r="L18" s="34">
        <f t="shared" si="2"/>
        <v>10.861182121646856</v>
      </c>
      <c r="Q18" s="370"/>
      <c r="R18" s="370"/>
    </row>
    <row r="19" spans="1:18" s="15" customFormat="1" ht="29.7" customHeight="1">
      <c r="A19" s="35" t="str">
        <f>IF('1'!$A$1=1,B19,C19)</f>
        <v>Mineral products</v>
      </c>
      <c r="B19" s="36" t="s">
        <v>2</v>
      </c>
      <c r="C19" s="74" t="s">
        <v>17</v>
      </c>
      <c r="D19" s="34">
        <f t="shared" ref="D19:L19" si="3">D9/D7*100</f>
        <v>28.564960262585217</v>
      </c>
      <c r="E19" s="34">
        <f t="shared" si="3"/>
        <v>19.943043044705973</v>
      </c>
      <c r="F19" s="34">
        <f t="shared" si="3"/>
        <v>24.253361447694687</v>
      </c>
      <c r="G19" s="34">
        <f t="shared" si="3"/>
        <v>24.25914240828142</v>
      </c>
      <c r="H19" s="34">
        <f t="shared" si="3"/>
        <v>20.966720214552925</v>
      </c>
      <c r="I19" s="34">
        <f t="shared" si="3"/>
        <v>15.111583457311067</v>
      </c>
      <c r="J19" s="34">
        <f t="shared" si="3"/>
        <v>20.018146190030972</v>
      </c>
      <c r="K19" s="34">
        <f t="shared" si="3"/>
        <v>22.654956772742352</v>
      </c>
      <c r="L19" s="34">
        <f t="shared" si="3"/>
        <v>16.253328225935494</v>
      </c>
      <c r="Q19" s="370"/>
      <c r="R19" s="370"/>
    </row>
    <row r="20" spans="1:18" s="15" customFormat="1" ht="32.700000000000003" customHeight="1">
      <c r="A20" s="35" t="str">
        <f>IF('1'!$A$1=1,B20,C20)</f>
        <v>Chemicals</v>
      </c>
      <c r="B20" s="36" t="s">
        <v>3</v>
      </c>
      <c r="C20" s="74" t="s">
        <v>18</v>
      </c>
      <c r="D20" s="34">
        <f t="shared" ref="D20:E20" si="4">D10/D7*100</f>
        <v>19.44377346657906</v>
      </c>
      <c r="E20" s="34">
        <f t="shared" si="4"/>
        <v>20.486739989359585</v>
      </c>
      <c r="F20" s="34">
        <f>F10/F7*100</f>
        <v>19.398865460879016</v>
      </c>
      <c r="G20" s="34">
        <f>G10/G7*100</f>
        <v>18.604879459913636</v>
      </c>
      <c r="H20" s="34">
        <f>H10/H7*100</f>
        <v>18.083754368440648</v>
      </c>
      <c r="I20" s="34">
        <f t="shared" ref="I20:L20" si="5">I10/I7*100</f>
        <v>20.546221824096264</v>
      </c>
      <c r="J20" s="34">
        <f t="shared" si="5"/>
        <v>20.644854638912303</v>
      </c>
      <c r="K20" s="34">
        <f t="shared" si="5"/>
        <v>16.6969783788551</v>
      </c>
      <c r="L20" s="34">
        <f t="shared" si="5"/>
        <v>17.474400015328982</v>
      </c>
      <c r="Q20" s="370"/>
      <c r="R20" s="370"/>
    </row>
    <row r="21" spans="1:18" s="15" customFormat="1" ht="25.35" customHeight="1">
      <c r="A21" s="35" t="str">
        <f>IF('1'!$A$1=1,B21,C21)</f>
        <v>Timber and wood products</v>
      </c>
      <c r="B21" s="36" t="s">
        <v>4</v>
      </c>
      <c r="C21" s="74" t="s">
        <v>19</v>
      </c>
      <c r="D21" s="34">
        <f t="shared" ref="D21:L21" si="6">D11/D7*100</f>
        <v>2.4124401043262309</v>
      </c>
      <c r="E21" s="34">
        <f t="shared" si="6"/>
        <v>2.5470548300965365</v>
      </c>
      <c r="F21" s="34">
        <f t="shared" si="6"/>
        <v>2.3241528885460689</v>
      </c>
      <c r="G21" s="34">
        <f t="shared" si="6"/>
        <v>2.3537702110642864</v>
      </c>
      <c r="H21" s="34">
        <f t="shared" si="6"/>
        <v>2.0810519088219928</v>
      </c>
      <c r="I21" s="34">
        <f t="shared" si="6"/>
        <v>2.612014960600856</v>
      </c>
      <c r="J21" s="34">
        <f t="shared" si="6"/>
        <v>2.1298389645734983</v>
      </c>
      <c r="K21" s="34">
        <f t="shared" si="6"/>
        <v>1.6346009396932766</v>
      </c>
      <c r="L21" s="34">
        <f t="shared" si="6"/>
        <v>1.5203641696815753</v>
      </c>
      <c r="Q21" s="370"/>
      <c r="R21" s="370"/>
    </row>
    <row r="22" spans="1:18" s="15" customFormat="1" ht="21.6" customHeight="1">
      <c r="A22" s="35" t="str">
        <f>IF('1'!$A$1=1,B22,C22)</f>
        <v>Industrial goods</v>
      </c>
      <c r="B22" s="36" t="s">
        <v>5</v>
      </c>
      <c r="C22" s="74" t="s">
        <v>20</v>
      </c>
      <c r="D22" s="34">
        <f t="shared" ref="D22:L22" si="7">D12/D7*100</f>
        <v>4.5199158017020604</v>
      </c>
      <c r="E22" s="34">
        <f t="shared" si="7"/>
        <v>4.8331081299257708</v>
      </c>
      <c r="F22" s="34">
        <f t="shared" si="7"/>
        <v>4.3045538685282994</v>
      </c>
      <c r="G22" s="34">
        <f t="shared" si="7"/>
        <v>4.6022034568509191</v>
      </c>
      <c r="H22" s="34">
        <f t="shared" si="7"/>
        <v>5.1301262014712554</v>
      </c>
      <c r="I22" s="34">
        <f t="shared" si="7"/>
        <v>5.7817575639715093</v>
      </c>
      <c r="J22" s="34">
        <f t="shared" si="7"/>
        <v>5.2631703912360175</v>
      </c>
      <c r="K22" s="34">
        <f t="shared" si="7"/>
        <v>6.0616198707114002</v>
      </c>
      <c r="L22" s="34">
        <f t="shared" si="7"/>
        <v>4.9939034737550241</v>
      </c>
      <c r="Q22" s="370"/>
      <c r="R22" s="370"/>
    </row>
    <row r="23" spans="1:18" s="15" customFormat="1" ht="30" customHeight="1">
      <c r="A23" s="35" t="str">
        <f>IF('1'!$A$1=1,B23,C23)</f>
        <v>Ferrrous and nonferrous metals</v>
      </c>
      <c r="B23" s="36" t="s">
        <v>6</v>
      </c>
      <c r="C23" s="74" t="s">
        <v>21</v>
      </c>
      <c r="D23" s="34">
        <f t="shared" ref="D23:E23" si="8">D13/D7*100</f>
        <v>4.8995341787424795</v>
      </c>
      <c r="E23" s="34">
        <f t="shared" si="8"/>
        <v>5.4044768289889529</v>
      </c>
      <c r="F23" s="34">
        <f>F13/F7*100</f>
        <v>5.8219980348054525</v>
      </c>
      <c r="G23" s="34">
        <f>G13/G7*100</f>
        <v>6.1172739375359768</v>
      </c>
      <c r="H23" s="34">
        <f>H13/H7*100</f>
        <v>5.8339319354428332</v>
      </c>
      <c r="I23" s="34">
        <f t="shared" ref="I23:L23" si="9">I13/I7*100</f>
        <v>5.8051980844711597</v>
      </c>
      <c r="J23" s="34">
        <f t="shared" si="9"/>
        <v>6.0448825864935989</v>
      </c>
      <c r="K23" s="34">
        <f t="shared" si="9"/>
        <v>4.4926015366295733</v>
      </c>
      <c r="L23" s="34">
        <f t="shared" si="9"/>
        <v>5.1259656475675595</v>
      </c>
      <c r="Q23" s="370"/>
      <c r="R23" s="370"/>
    </row>
    <row r="24" spans="1:18" s="15" customFormat="1" ht="31.35" customHeight="1">
      <c r="A24" s="35" t="str">
        <f>IF('1'!$A$1=1,B24,C24)</f>
        <v>Machinery and equipment</v>
      </c>
      <c r="B24" s="36" t="s">
        <v>11</v>
      </c>
      <c r="C24" s="74" t="s">
        <v>22</v>
      </c>
      <c r="D24" s="34">
        <f t="shared" ref="D24" si="10">D14/D7*100</f>
        <v>19.437777635910418</v>
      </c>
      <c r="E24" s="34">
        <f>E14/E7*100</f>
        <v>25.557516671966884</v>
      </c>
      <c r="F24" s="34">
        <f>F14/F7*100</f>
        <v>27.478596782132669</v>
      </c>
      <c r="G24" s="34">
        <f>G14/G7*100</f>
        <v>28.541666517772295</v>
      </c>
      <c r="H24" s="34">
        <f>H14/H7*100</f>
        <v>32.000000926398769</v>
      </c>
      <c r="I24" s="34">
        <f t="shared" ref="I24:L24" si="11">I14/I7*100</f>
        <v>33.618836236851116</v>
      </c>
      <c r="J24" s="34">
        <f t="shared" si="11"/>
        <v>31.340903705414096</v>
      </c>
      <c r="K24" s="34">
        <f t="shared" si="11"/>
        <v>26.837295772311869</v>
      </c>
      <c r="L24" s="34">
        <f t="shared" si="11"/>
        <v>30.696423735258044</v>
      </c>
      <c r="Q24" s="370"/>
      <c r="R24" s="370"/>
    </row>
    <row r="25" spans="1:18" s="15" customFormat="1" ht="25.35" customHeight="1">
      <c r="A25" s="35" t="str">
        <f>IF('1'!$A$1=1,B25,C25)</f>
        <v>Other*</v>
      </c>
      <c r="B25" s="36" t="s">
        <v>8</v>
      </c>
      <c r="C25" s="75" t="s">
        <v>23</v>
      </c>
      <c r="D25" s="34">
        <f t="shared" ref="D25:E25" si="12">D15/D7*100</f>
        <v>11.924186610255321</v>
      </c>
      <c r="E25" s="34">
        <f t="shared" si="12"/>
        <v>11.681208816390653</v>
      </c>
      <c r="F25" s="34">
        <f>F15/F7*100</f>
        <v>7.7590158939045875</v>
      </c>
      <c r="G25" s="34">
        <f>G15/G7*100</f>
        <v>6.5625743633201203</v>
      </c>
      <c r="H25" s="34">
        <f>H15/H7*100</f>
        <v>6.4833892631044971</v>
      </c>
      <c r="I25" s="34">
        <f t="shared" ref="I25:L25" si="13">I15/I7*100</f>
        <v>4.0770440006876445</v>
      </c>
      <c r="J25" s="34">
        <f t="shared" si="13"/>
        <v>3.5441358898080373</v>
      </c>
      <c r="K25" s="34">
        <f t="shared" si="13"/>
        <v>10.804291743582334</v>
      </c>
      <c r="L25" s="34">
        <f t="shared" si="13"/>
        <v>13.07443261082647</v>
      </c>
      <c r="Q25" s="370"/>
      <c r="R25" s="370"/>
    </row>
    <row r="26" spans="1:18" s="15" customFormat="1" ht="8.1" customHeight="1">
      <c r="A26" s="37"/>
      <c r="B26" s="62"/>
      <c r="C26" s="38"/>
      <c r="D26" s="34"/>
      <c r="E26" s="34"/>
      <c r="F26" s="34"/>
      <c r="G26" s="34"/>
      <c r="H26" s="34"/>
      <c r="I26" s="34"/>
      <c r="J26" s="34"/>
      <c r="K26" s="34"/>
      <c r="L26" s="34"/>
    </row>
    <row r="27" spans="1:18" s="15" customFormat="1" ht="27" customHeight="1">
      <c r="A27" s="30" t="str">
        <f>IF('1'!$A$1=1,B27,C27)</f>
        <v>Index on values in % (y-o-y)</v>
      </c>
      <c r="B27" s="31" t="s">
        <v>12</v>
      </c>
      <c r="C27" s="76" t="s">
        <v>26</v>
      </c>
      <c r="D27" s="39"/>
      <c r="E27" s="39"/>
      <c r="F27" s="39"/>
      <c r="G27" s="39"/>
      <c r="H27" s="39"/>
      <c r="I27" s="39"/>
      <c r="J27" s="39"/>
      <c r="K27" s="39"/>
      <c r="L27" s="39"/>
    </row>
    <row r="28" spans="1:18" s="41" customFormat="1" ht="23.1" customHeight="1">
      <c r="A28" s="30" t="str">
        <f>IF('1'!$A$1=1,B28,C28)</f>
        <v>TOTAL</v>
      </c>
      <c r="B28" s="31" t="s">
        <v>10</v>
      </c>
      <c r="C28" s="73" t="s">
        <v>25</v>
      </c>
      <c r="D28" s="40"/>
      <c r="E28" s="40">
        <f t="shared" ref="E28:I36" si="14">E7/D7*100</f>
        <v>121.93387768312158</v>
      </c>
      <c r="F28" s="40">
        <f t="shared" si="14"/>
        <v>126.58289189252017</v>
      </c>
      <c r="G28" s="40">
        <f t="shared" si="14"/>
        <v>116.27464619112015</v>
      </c>
      <c r="H28" s="40">
        <f t="shared" si="14"/>
        <v>101.82613957926266</v>
      </c>
      <c r="I28" s="40">
        <f t="shared" si="14"/>
        <v>90.295088020444425</v>
      </c>
      <c r="J28" s="40">
        <f t="shared" ref="J28:J36" si="15">J7/I7*100</f>
        <v>135.18365442261623</v>
      </c>
      <c r="K28" s="40">
        <f t="shared" ref="K28:K36" si="16">K7/J7*100</f>
        <v>95.55212675720442</v>
      </c>
      <c r="L28" s="40">
        <f t="shared" ref="L28:L36" si="17">L7/K7*100</f>
        <v>128.76620480477948</v>
      </c>
      <c r="Q28" s="371"/>
      <c r="R28" s="371"/>
    </row>
    <row r="29" spans="1:18" s="15" customFormat="1" ht="25.35" customHeight="1">
      <c r="A29" s="35" t="str">
        <f>IF('1'!$A$1=1,B29,C29)</f>
        <v>Agricultural products</v>
      </c>
      <c r="B29" s="36" t="s">
        <v>1</v>
      </c>
      <c r="C29" s="74" t="s">
        <v>16</v>
      </c>
      <c r="D29" s="34"/>
      <c r="E29" s="34">
        <f t="shared" si="14"/>
        <v>132.32126152612588</v>
      </c>
      <c r="F29" s="34">
        <f t="shared" si="14"/>
        <v>114.81679728528722</v>
      </c>
      <c r="G29" s="34">
        <f t="shared" si="14"/>
        <v>120.28991881217731</v>
      </c>
      <c r="H29" s="34">
        <f t="shared" si="14"/>
        <v>107.08352223700952</v>
      </c>
      <c r="I29" s="34">
        <f t="shared" si="14"/>
        <v>119.30060570468652</v>
      </c>
      <c r="J29" s="34">
        <f>J8/I8*100</f>
        <v>119.61764116653788</v>
      </c>
      <c r="K29" s="34">
        <f t="shared" si="16"/>
        <v>93.848156265252797</v>
      </c>
      <c r="L29" s="34">
        <f t="shared" si="17"/>
        <v>129.28432302342418</v>
      </c>
      <c r="Q29" s="371"/>
      <c r="R29" s="371"/>
    </row>
    <row r="30" spans="1:18" s="15" customFormat="1" ht="27.6" customHeight="1">
      <c r="A30" s="35" t="str">
        <f>IF('1'!$A$1=1,B30,C30)</f>
        <v>Mineral products</v>
      </c>
      <c r="B30" s="36" t="s">
        <v>2</v>
      </c>
      <c r="C30" s="74" t="s">
        <v>17</v>
      </c>
      <c r="D30" s="34"/>
      <c r="E30" s="34">
        <f t="shared" si="14"/>
        <v>85.129912623317182</v>
      </c>
      <c r="F30" s="34">
        <f t="shared" si="14"/>
        <v>153.94143327483428</v>
      </c>
      <c r="G30" s="34">
        <f t="shared" si="14"/>
        <v>116.30236107708831</v>
      </c>
      <c r="H30" s="34">
        <f t="shared" si="14"/>
        <v>88.006416020609038</v>
      </c>
      <c r="I30" s="34">
        <f t="shared" si="14"/>
        <v>65.079408912944757</v>
      </c>
      <c r="J30" s="34">
        <f t="shared" si="15"/>
        <v>179.07628041622073</v>
      </c>
      <c r="K30" s="34">
        <f t="shared" si="16"/>
        <v>108.13835010886766</v>
      </c>
      <c r="L30" s="34">
        <f t="shared" si="17"/>
        <v>92.380639349450973</v>
      </c>
      <c r="Q30" s="371"/>
      <c r="R30" s="371"/>
    </row>
    <row r="31" spans="1:18" s="15" customFormat="1" ht="29.1" customHeight="1">
      <c r="A31" s="35" t="str">
        <f>IF('1'!$A$1=1,B31,C31)</f>
        <v>Chemicals</v>
      </c>
      <c r="B31" s="36" t="s">
        <v>3</v>
      </c>
      <c r="C31" s="74" t="s">
        <v>18</v>
      </c>
      <c r="D31" s="34"/>
      <c r="E31" s="34">
        <f t="shared" si="14"/>
        <v>128.47442664780181</v>
      </c>
      <c r="F31" s="34">
        <f t="shared" si="14"/>
        <v>119.86116340361446</v>
      </c>
      <c r="G31" s="34">
        <f t="shared" si="14"/>
        <v>111.51558223817246</v>
      </c>
      <c r="H31" s="34">
        <f t="shared" si="14"/>
        <v>98.973976176811291</v>
      </c>
      <c r="I31" s="34">
        <f t="shared" si="14"/>
        <v>102.59058325477153</v>
      </c>
      <c r="J31" s="34">
        <f t="shared" si="15"/>
        <v>135.83260800965402</v>
      </c>
      <c r="K31" s="34">
        <f t="shared" si="16"/>
        <v>77.279875418038856</v>
      </c>
      <c r="L31" s="34">
        <f t="shared" si="17"/>
        <v>134.76163891210487</v>
      </c>
      <c r="Q31" s="371"/>
      <c r="R31" s="371"/>
    </row>
    <row r="32" spans="1:18" s="15" customFormat="1" ht="25.35" customHeight="1">
      <c r="A32" s="35" t="str">
        <f>IF('1'!$A$1=1,B32,C32)</f>
        <v>Timber and wood products</v>
      </c>
      <c r="B32" s="36" t="s">
        <v>4</v>
      </c>
      <c r="C32" s="74" t="s">
        <v>19</v>
      </c>
      <c r="D32" s="34"/>
      <c r="E32" s="34">
        <f t="shared" si="14"/>
        <v>128.73781676413256</v>
      </c>
      <c r="F32" s="34">
        <f t="shared" si="14"/>
        <v>115.50516712722867</v>
      </c>
      <c r="G32" s="34">
        <f t="shared" si="14"/>
        <v>117.75636613902272</v>
      </c>
      <c r="H32" s="34">
        <f t="shared" si="14"/>
        <v>90.028109431966826</v>
      </c>
      <c r="I32" s="34">
        <f>I11/H11*100</f>
        <v>113.33312724125139</v>
      </c>
      <c r="J32" s="34">
        <f t="shared" si="15"/>
        <v>110.2288535500941</v>
      </c>
      <c r="K32" s="34">
        <f t="shared" si="16"/>
        <v>73.333993219667917</v>
      </c>
      <c r="L32" s="34">
        <f t="shared" si="17"/>
        <v>119.76716720094483</v>
      </c>
      <c r="Q32" s="371"/>
      <c r="R32" s="371"/>
    </row>
    <row r="33" spans="1:18" s="15" customFormat="1" ht="21.6" customHeight="1">
      <c r="A33" s="35" t="str">
        <f>IF('1'!$A$1=1,B33,C33)</f>
        <v>Industrial goods</v>
      </c>
      <c r="B33" s="36" t="s">
        <v>5</v>
      </c>
      <c r="C33" s="74" t="s">
        <v>20</v>
      </c>
      <c r="D33" s="34"/>
      <c r="E33" s="34">
        <f t="shared" si="14"/>
        <v>130.38287468137128</v>
      </c>
      <c r="F33" s="34">
        <f t="shared" si="14"/>
        <v>112.73964131106989</v>
      </c>
      <c r="G33" s="34">
        <f t="shared" si="14"/>
        <v>124.31475943588201</v>
      </c>
      <c r="H33" s="34">
        <f t="shared" si="14"/>
        <v>113.50670424459817</v>
      </c>
      <c r="I33" s="34">
        <f t="shared" si="14"/>
        <v>101.76441819344643</v>
      </c>
      <c r="J33" s="34">
        <f t="shared" si="15"/>
        <v>123.05853357979051</v>
      </c>
      <c r="K33" s="34">
        <f t="shared" si="16"/>
        <v>110.04786605515611</v>
      </c>
      <c r="L33" s="34">
        <f t="shared" si="17"/>
        <v>106.08484385236952</v>
      </c>
      <c r="Q33" s="371"/>
      <c r="R33" s="371"/>
    </row>
    <row r="34" spans="1:18" s="15" customFormat="1" ht="32.700000000000003" customHeight="1">
      <c r="A34" s="35" t="str">
        <f>IF('1'!$A$1=1,B34,C34)</f>
        <v>Ferrrous and nonferrous metals</v>
      </c>
      <c r="B34" s="36" t="s">
        <v>6</v>
      </c>
      <c r="C34" s="74" t="s">
        <v>21</v>
      </c>
      <c r="D34" s="34"/>
      <c r="E34" s="34">
        <f t="shared" si="14"/>
        <v>134.50029994001201</v>
      </c>
      <c r="F34" s="34">
        <f t="shared" si="14"/>
        <v>136.36201452197028</v>
      </c>
      <c r="G34" s="34">
        <f t="shared" si="14"/>
        <v>122.17177994374305</v>
      </c>
      <c r="H34" s="34">
        <f t="shared" si="14"/>
        <v>97.109721359576795</v>
      </c>
      <c r="I34" s="34">
        <f t="shared" si="14"/>
        <v>89.850357839947947</v>
      </c>
      <c r="J34" s="34">
        <f t="shared" si="15"/>
        <v>140.76510511911044</v>
      </c>
      <c r="K34" s="34">
        <f t="shared" si="16"/>
        <v>71.01504873838212</v>
      </c>
      <c r="L34" s="34">
        <f t="shared" si="17"/>
        <v>146.91958256599139</v>
      </c>
      <c r="Q34" s="371"/>
      <c r="R34" s="371"/>
    </row>
    <row r="35" spans="1:18" s="15" customFormat="1" ht="31.35" customHeight="1">
      <c r="A35" s="35" t="str">
        <f>IF('1'!$A$1=1,B35,C35)</f>
        <v>Machinery and equipment</v>
      </c>
      <c r="B35" s="36" t="s">
        <v>11</v>
      </c>
      <c r="C35" s="74" t="s">
        <v>22</v>
      </c>
      <c r="D35" s="34"/>
      <c r="E35" s="34">
        <f t="shared" si="14"/>
        <v>160.32322059321623</v>
      </c>
      <c r="F35" s="34">
        <f>F14/E14*100</f>
        <v>136.09773948210298</v>
      </c>
      <c r="G35" s="34">
        <f>G14/F14*100</f>
        <v>120.77298569397128</v>
      </c>
      <c r="H35" s="34">
        <f>H14/G14*100</f>
        <v>114.16420126831261</v>
      </c>
      <c r="I35" s="34">
        <f>I14/H14*100</f>
        <v>94.862990289700647</v>
      </c>
      <c r="J35" s="34">
        <f t="shared" si="15"/>
        <v>126.02393092837252</v>
      </c>
      <c r="K35" s="34">
        <f t="shared" si="16"/>
        <v>81.821529830792358</v>
      </c>
      <c r="L35" s="34">
        <f t="shared" si="17"/>
        <v>147.28242439189813</v>
      </c>
      <c r="Q35" s="371"/>
      <c r="R35" s="371"/>
    </row>
    <row r="36" spans="1:18" s="15" customFormat="1" ht="25.35" customHeight="1">
      <c r="A36" s="35" t="str">
        <f>IF('1'!$A$1=1,B36,C36)</f>
        <v>Other*</v>
      </c>
      <c r="B36" s="36" t="s">
        <v>8</v>
      </c>
      <c r="C36" s="75" t="s">
        <v>23</v>
      </c>
      <c r="D36" s="34"/>
      <c r="E36" s="34">
        <f t="shared" si="14"/>
        <v>119.4492449307854</v>
      </c>
      <c r="F36" s="34">
        <f t="shared" si="14"/>
        <v>84.080225388346832</v>
      </c>
      <c r="G36" s="34">
        <f t="shared" si="14"/>
        <v>98.345076570524412</v>
      </c>
      <c r="H36" s="34">
        <f>H15/G15*100</f>
        <v>100.59748865345819</v>
      </c>
      <c r="I36" s="34">
        <f>I15/H15*100</f>
        <v>56.781573952423379</v>
      </c>
      <c r="J36" s="34">
        <f t="shared" si="15"/>
        <v>117.51387556126289</v>
      </c>
      <c r="K36" s="34">
        <f t="shared" si="16"/>
        <v>291.29048273047829</v>
      </c>
      <c r="L36" s="34">
        <f t="shared" si="17"/>
        <v>155.82188145483778</v>
      </c>
      <c r="Q36" s="371"/>
      <c r="R36" s="371"/>
    </row>
    <row r="37" spans="1:18" ht="6" customHeight="1">
      <c r="A37" s="63"/>
      <c r="B37" s="64"/>
      <c r="C37" s="77"/>
      <c r="D37" s="44"/>
      <c r="E37" s="44"/>
      <c r="F37" s="44"/>
      <c r="G37" s="44"/>
      <c r="H37" s="44"/>
      <c r="I37" s="44"/>
      <c r="J37" s="44"/>
      <c r="K37" s="44"/>
      <c r="L37" s="44"/>
    </row>
    <row r="38" spans="1:18">
      <c r="A38" s="45" t="str">
        <f>IF('1'!$A$1=1,B38,C38)</f>
        <v>*Including informal trade</v>
      </c>
      <c r="B38" s="46" t="s">
        <v>13</v>
      </c>
      <c r="C38" s="46" t="s">
        <v>27</v>
      </c>
    </row>
    <row r="39" spans="1:18" s="50" customFormat="1" ht="14.4" customHeight="1">
      <c r="A39" s="47" t="str">
        <f>IF('1'!$A$1=1,B39,C39)</f>
        <v>Notes:</v>
      </c>
      <c r="B39" s="48" t="s">
        <v>112</v>
      </c>
      <c r="C39" s="49" t="s">
        <v>113</v>
      </c>
    </row>
    <row r="40" spans="1:18" s="231" customFormat="1" ht="17.399999999999999" customHeight="1">
      <c r="A40" s="229" t="str">
        <f>IF('1'!$A$1=1,B40,C40)</f>
        <v>Since 2014, data exclude the temporarily occupied by the russian federation territories of Ukraine.</v>
      </c>
      <c r="B40" s="229" t="s">
        <v>156</v>
      </c>
      <c r="C40" s="229" t="s">
        <v>155</v>
      </c>
    </row>
    <row r="41" spans="1:18">
      <c r="A41" s="372" t="str">
        <f>IF('1'!$A$1=1,B41,C41)</f>
        <v>Data for 2023 were revised due to the changes in the reporting data.</v>
      </c>
      <c r="B41" s="372" t="s">
        <v>217</v>
      </c>
      <c r="C41" s="16" t="s">
        <v>218</v>
      </c>
    </row>
    <row r="42" spans="1:18">
      <c r="A42" s="13"/>
      <c r="B42" s="13"/>
      <c r="C42" s="13"/>
    </row>
    <row r="43" spans="1:18">
      <c r="A43" s="13"/>
      <c r="B43" s="13"/>
      <c r="C43" s="13"/>
    </row>
    <row r="44" spans="1:18">
      <c r="A44" s="13"/>
      <c r="B44" s="13"/>
      <c r="C44" s="13"/>
    </row>
    <row r="45" spans="1:18">
      <c r="A45" s="13"/>
      <c r="B45" s="13"/>
      <c r="C45" s="13"/>
    </row>
    <row r="46" spans="1:18">
      <c r="A46" s="13"/>
      <c r="B46" s="13"/>
      <c r="C46" s="13"/>
    </row>
    <row r="47" spans="1:18">
      <c r="A47" s="13"/>
      <c r="B47" s="13"/>
      <c r="C47" s="13"/>
    </row>
    <row r="48" spans="1:18">
      <c r="A48" s="13"/>
      <c r="B48" s="13"/>
      <c r="C48" s="13"/>
    </row>
    <row r="49" spans="1:3">
      <c r="A49" s="13"/>
      <c r="B49" s="13"/>
      <c r="C49" s="13"/>
    </row>
    <row r="50" spans="1:3">
      <c r="A50" s="13"/>
      <c r="B50" s="13"/>
      <c r="C50" s="13"/>
    </row>
    <row r="51" spans="1:3">
      <c r="A51" s="13"/>
      <c r="B51" s="13"/>
      <c r="C51" s="13"/>
    </row>
    <row r="52" spans="1:3">
      <c r="A52" s="13"/>
      <c r="B52" s="13"/>
      <c r="C52" s="13"/>
    </row>
    <row r="53" spans="1:3">
      <c r="A53" s="13"/>
      <c r="B53" s="13"/>
      <c r="C53" s="13"/>
    </row>
    <row r="54" spans="1:3">
      <c r="A54" s="13"/>
      <c r="B54" s="13"/>
      <c r="C54" s="13"/>
    </row>
    <row r="56" spans="1:3">
      <c r="A56" s="13"/>
      <c r="B56" s="13"/>
      <c r="C56" s="13"/>
    </row>
    <row r="57" spans="1:3">
      <c r="A57" s="13"/>
      <c r="B57" s="13"/>
      <c r="C57" s="13"/>
    </row>
    <row r="58" spans="1:3">
      <c r="A58" s="13"/>
      <c r="B58" s="13"/>
      <c r="C58" s="13"/>
    </row>
    <row r="59" spans="1:3">
      <c r="A59" s="13"/>
      <c r="B59" s="13"/>
      <c r="C59" s="13"/>
    </row>
    <row r="60" spans="1:3">
      <c r="A60" s="13"/>
      <c r="B60" s="13"/>
      <c r="C60" s="13"/>
    </row>
    <row r="61" spans="1:3">
      <c r="A61" s="13"/>
      <c r="B61" s="13"/>
      <c r="C61" s="13"/>
    </row>
    <row r="62" spans="1:3">
      <c r="A62" s="13"/>
      <c r="B62" s="13"/>
      <c r="C62" s="13"/>
    </row>
    <row r="64" spans="1:3">
      <c r="A64" s="13"/>
      <c r="B64" s="13"/>
      <c r="C64" s="13"/>
    </row>
    <row r="65" spans="1:3">
      <c r="A65" s="13"/>
      <c r="B65" s="13"/>
      <c r="C65" s="13"/>
    </row>
    <row r="66" spans="1:3">
      <c r="A66" s="13"/>
      <c r="B66" s="13"/>
      <c r="C66" s="13"/>
    </row>
    <row r="67" spans="1:3">
      <c r="A67" s="13"/>
      <c r="B67" s="13"/>
      <c r="C67" s="13"/>
    </row>
    <row r="68" spans="1:3">
      <c r="A68" s="13"/>
      <c r="B68" s="13"/>
      <c r="C68" s="13"/>
    </row>
    <row r="69" spans="1:3">
      <c r="A69" s="13"/>
      <c r="B69" s="13"/>
      <c r="C69" s="13"/>
    </row>
    <row r="70" spans="1:3">
      <c r="A70" s="13"/>
      <c r="B70" s="13"/>
      <c r="C70" s="13"/>
    </row>
    <row r="71" spans="1:3">
      <c r="A71" s="13"/>
      <c r="B71" s="13"/>
      <c r="C71" s="13"/>
    </row>
    <row r="72" spans="1:3">
      <c r="A72" s="13"/>
      <c r="B72" s="13"/>
      <c r="C72" s="13"/>
    </row>
    <row r="73" spans="1:3">
      <c r="A73" s="13"/>
      <c r="B73" s="13"/>
      <c r="C73" s="13"/>
    </row>
    <row r="74" spans="1:3">
      <c r="A74" s="13"/>
      <c r="B74" s="13"/>
      <c r="C74" s="13"/>
    </row>
    <row r="75" spans="1:3">
      <c r="A75" s="13"/>
      <c r="B75" s="13"/>
      <c r="C75" s="13"/>
    </row>
    <row r="76" spans="1:3">
      <c r="A76" s="13"/>
      <c r="B76" s="13"/>
      <c r="C76" s="13"/>
    </row>
    <row r="77" spans="1:3">
      <c r="A77" s="13"/>
      <c r="B77" s="13"/>
      <c r="C77" s="13"/>
    </row>
    <row r="78" spans="1:3">
      <c r="A78" s="13"/>
      <c r="B78" s="13"/>
      <c r="C78" s="13"/>
    </row>
    <row r="79" spans="1:3">
      <c r="A79" s="13"/>
      <c r="B79" s="13"/>
      <c r="C79" s="13"/>
    </row>
    <row r="80" spans="1:3">
      <c r="A80" s="13"/>
      <c r="B80" s="13"/>
      <c r="C80" s="13"/>
    </row>
    <row r="81" spans="1:3">
      <c r="A81" s="13"/>
      <c r="B81" s="13"/>
      <c r="C81" s="13"/>
    </row>
    <row r="82" spans="1:3">
      <c r="A82" s="13"/>
      <c r="B82" s="13"/>
      <c r="C82" s="13"/>
    </row>
    <row r="83" spans="1:3">
      <c r="A83" s="13"/>
      <c r="B83" s="13"/>
      <c r="C83" s="13"/>
    </row>
    <row r="84" spans="1:3">
      <c r="A84" s="13"/>
      <c r="B84" s="13"/>
      <c r="C84" s="13"/>
    </row>
    <row r="85" spans="1:3">
      <c r="A85" s="13"/>
      <c r="B85" s="13"/>
      <c r="C85" s="13"/>
    </row>
    <row r="87" spans="1:3">
      <c r="A87" s="13"/>
      <c r="B87" s="13"/>
      <c r="C87" s="13"/>
    </row>
    <row r="88" spans="1:3">
      <c r="A88" s="13"/>
      <c r="B88" s="13"/>
      <c r="C88" s="13"/>
    </row>
    <row r="89" spans="1:3">
      <c r="A89" s="13"/>
      <c r="B89" s="13"/>
      <c r="C89" s="13"/>
    </row>
    <row r="90" spans="1:3">
      <c r="A90" s="13"/>
      <c r="B90" s="13"/>
      <c r="C90" s="13"/>
    </row>
    <row r="91" spans="1:3">
      <c r="A91" s="13"/>
      <c r="B91" s="13"/>
      <c r="C91" s="13"/>
    </row>
    <row r="92" spans="1:3">
      <c r="A92" s="13"/>
      <c r="B92" s="13"/>
      <c r="C92" s="13"/>
    </row>
    <row r="93" spans="1:3">
      <c r="A93" s="13"/>
      <c r="B93" s="13"/>
      <c r="C93" s="13"/>
    </row>
    <row r="94" spans="1:3">
      <c r="A94" s="13"/>
      <c r="B94" s="13"/>
      <c r="C94" s="13"/>
    </row>
    <row r="95" spans="1:3">
      <c r="A95" s="13"/>
      <c r="B95" s="13"/>
      <c r="C95" s="13"/>
    </row>
    <row r="96" spans="1:3">
      <c r="A96" s="13"/>
      <c r="B96" s="13"/>
      <c r="C96" s="13"/>
    </row>
    <row r="97" spans="1:3">
      <c r="A97" s="13"/>
      <c r="B97" s="13"/>
      <c r="C97" s="13"/>
    </row>
    <row r="98" spans="1:3">
      <c r="A98" s="13"/>
      <c r="B98" s="13"/>
      <c r="C98" s="13"/>
    </row>
    <row r="100" spans="1:3">
      <c r="A100" s="13"/>
      <c r="B100" s="13"/>
      <c r="C100" s="13"/>
    </row>
    <row r="101" spans="1:3">
      <c r="A101" s="13"/>
      <c r="B101" s="13"/>
      <c r="C101" s="13"/>
    </row>
    <row r="102" spans="1:3">
      <c r="A102" s="13"/>
      <c r="B102" s="13"/>
      <c r="C102" s="13"/>
    </row>
    <row r="103" spans="1:3">
      <c r="A103" s="13"/>
      <c r="B103" s="13"/>
      <c r="C103" s="13"/>
    </row>
    <row r="104" spans="1:3">
      <c r="A104" s="13"/>
      <c r="B104" s="13"/>
      <c r="C104" s="13"/>
    </row>
    <row r="105" spans="1:3">
      <c r="A105" s="13"/>
      <c r="B105" s="13"/>
      <c r="C105" s="13"/>
    </row>
    <row r="106" spans="1:3">
      <c r="A106" s="13"/>
      <c r="B106" s="13"/>
      <c r="C106" s="13"/>
    </row>
    <row r="107" spans="1:3">
      <c r="A107" s="13"/>
      <c r="B107" s="13"/>
      <c r="C107" s="13"/>
    </row>
    <row r="109" spans="1:3">
      <c r="A109" s="13"/>
      <c r="B109" s="13"/>
      <c r="C109" s="13"/>
    </row>
    <row r="110" spans="1:3">
      <c r="A110" s="13"/>
      <c r="B110" s="13"/>
      <c r="C110" s="13"/>
    </row>
    <row r="111" spans="1:3">
      <c r="A111" s="13"/>
      <c r="B111" s="13"/>
      <c r="C111" s="13"/>
    </row>
    <row r="112" spans="1:3">
      <c r="A112" s="13"/>
      <c r="B112" s="13"/>
      <c r="C112" s="13"/>
    </row>
    <row r="113" spans="1:3">
      <c r="A113" s="13"/>
      <c r="B113" s="13"/>
      <c r="C113" s="13"/>
    </row>
    <row r="114" spans="1:3">
      <c r="A114" s="13"/>
      <c r="B114" s="13"/>
      <c r="C114" s="13"/>
    </row>
    <row r="115" spans="1:3">
      <c r="A115" s="13"/>
      <c r="B115" s="13"/>
      <c r="C115" s="13"/>
    </row>
    <row r="116" spans="1:3">
      <c r="A116" s="13"/>
      <c r="B116" s="13"/>
      <c r="C116" s="13"/>
    </row>
    <row r="117" spans="1:3">
      <c r="A117" s="13"/>
      <c r="B117" s="13"/>
      <c r="C117" s="13"/>
    </row>
    <row r="118" spans="1:3">
      <c r="A118" s="13"/>
      <c r="B118" s="13"/>
      <c r="C118" s="13"/>
    </row>
    <row r="119" spans="1:3">
      <c r="A119" s="13"/>
      <c r="B119" s="13"/>
      <c r="C119" s="13"/>
    </row>
    <row r="121" spans="1:3">
      <c r="A121" s="13"/>
      <c r="B121" s="13"/>
      <c r="C121" s="13"/>
    </row>
    <row r="122" spans="1:3">
      <c r="A122" s="13"/>
      <c r="B122" s="13"/>
      <c r="C122" s="13"/>
    </row>
  </sheetData>
  <mergeCells count="12">
    <mergeCell ref="G5:G6"/>
    <mergeCell ref="A5:A6"/>
    <mergeCell ref="B5:B6"/>
    <mergeCell ref="C5:C6"/>
    <mergeCell ref="D5:D6"/>
    <mergeCell ref="E5:E6"/>
    <mergeCell ref="F5:F6"/>
    <mergeCell ref="H5:H6"/>
    <mergeCell ref="I5:I6"/>
    <mergeCell ref="J5:J6"/>
    <mergeCell ref="K5:K6"/>
    <mergeCell ref="L5:L6"/>
  </mergeCells>
  <hyperlinks>
    <hyperlink ref="A1" location="'1'!A1" display="to title"/>
  </hyperlinks>
  <printOptions horizontalCentered="1" verticalCentered="1"/>
  <pageMargins left="0.15748031496062992" right="0.15748031496062992" top="0.47244094488188981" bottom="0.23622047244094491" header="0.27559055118110237" footer="0.15748031496062992"/>
  <pageSetup paperSize="9" scale="60" orientation="portrait" r:id="rId1"/>
  <headerFooter alignWithMargins="0">
    <oddHeader xml:space="preserve">&amp;L&amp;9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2"/>
  <dimension ref="A1:R107"/>
  <sheetViews>
    <sheetView zoomScale="58" zoomScaleNormal="58" workbookViewId="0">
      <selection activeCell="N5" sqref="N5"/>
    </sheetView>
  </sheetViews>
  <sheetFormatPr defaultColWidth="6.6640625" defaultRowHeight="13.2" outlineLevelCol="1"/>
  <cols>
    <col min="1" max="1" width="6.44140625" style="90" customWidth="1"/>
    <col min="2" max="2" width="41.44140625" style="90" customWidth="1"/>
    <col min="3" max="3" width="6.44140625" style="90" hidden="1" customWidth="1" outlineLevel="1"/>
    <col min="4" max="4" width="23" style="90" hidden="1" customWidth="1" outlineLevel="1"/>
    <col min="5" max="5" width="11.6640625" style="90" hidden="1" customWidth="1" outlineLevel="1"/>
    <col min="6" max="6" width="23.88671875" style="90" hidden="1" customWidth="1" outlineLevel="1"/>
    <col min="7" max="7" width="16.77734375" style="90" customWidth="1" collapsed="1"/>
    <col min="8" max="8" width="16.77734375" style="104" customWidth="1"/>
    <col min="9" max="9" width="12.77734375" style="92" customWidth="1"/>
    <col min="10" max="11" width="12.77734375" style="90" customWidth="1"/>
    <col min="12" max="12" width="6.6640625" style="90"/>
    <col min="13" max="16" width="6.6640625" style="95"/>
    <col min="17" max="16384" width="6.6640625" style="90"/>
  </cols>
  <sheetData>
    <row r="1" spans="1:18" ht="15.75" customHeight="1">
      <c r="A1" s="52" t="str">
        <f>IF('1'!A1=1,"до змісту","to title")</f>
        <v>to title</v>
      </c>
      <c r="H1" s="91"/>
      <c r="J1" s="93"/>
      <c r="M1" s="94"/>
      <c r="O1" s="284"/>
      <c r="P1" s="116"/>
      <c r="Q1" s="395"/>
      <c r="R1" s="395"/>
    </row>
    <row r="2" spans="1:18" s="96" customFormat="1" ht="21" customHeight="1">
      <c r="A2" s="96" t="str">
        <f>IF('1'!$A$1=1,"1.3 Питома вага країн - основних торговельних партнерів України в загальному обсязі товарообороту за 2023*","1.3 Shares of Ukraine's Top Trading Partners in the Total Goods Turnover in  2023*" )</f>
        <v>1.3 Shares of Ukraine's Top Trading Partners in the Total Goods Turnover in  2023*</v>
      </c>
      <c r="B2" s="97"/>
      <c r="C2" s="97"/>
      <c r="D2" s="97"/>
      <c r="E2" s="97"/>
      <c r="F2" s="97"/>
      <c r="G2" s="98"/>
      <c r="H2" s="99"/>
      <c r="M2" s="100"/>
      <c r="N2" s="100"/>
      <c r="O2" s="100"/>
      <c r="P2" s="100"/>
    </row>
    <row r="3" spans="1:18" s="96" customFormat="1" ht="15" customHeight="1">
      <c r="A3" s="101" t="str">
        <f>IF('1'!A1=1,"(відповідно до КПБ6)","(according to BPM6 methodology)")</f>
        <v>(according to BPM6 methodology)</v>
      </c>
      <c r="B3" s="97"/>
      <c r="C3" s="97"/>
      <c r="D3" s="97"/>
      <c r="E3" s="97"/>
      <c r="F3" s="97"/>
      <c r="G3" s="98"/>
      <c r="H3" s="99"/>
      <c r="M3" s="100"/>
      <c r="N3" s="100"/>
      <c r="O3" s="100"/>
      <c r="P3" s="100"/>
    </row>
    <row r="4" spans="1:18" ht="16.350000000000001" customHeight="1">
      <c r="A4" s="102" t="str">
        <f>IF('1'!$A$1=1," Млн грн","Million UAH")</f>
        <v>Million UAH</v>
      </c>
      <c r="B4" s="103"/>
      <c r="C4" s="103"/>
      <c r="D4" s="103"/>
      <c r="E4" s="103"/>
      <c r="F4" s="103"/>
      <c r="G4" s="104"/>
      <c r="H4" s="92"/>
      <c r="I4" s="90"/>
      <c r="M4" s="105"/>
    </row>
    <row r="5" spans="1:18" ht="68.7" customHeight="1">
      <c r="A5" s="315" t="str">
        <f>IF('1'!A1=1,"№","Rank")</f>
        <v>Rank</v>
      </c>
      <c r="B5" s="316" t="str">
        <f>IF('1'!A1=1,D5,F5)</f>
        <v>Countries</v>
      </c>
      <c r="C5" s="342" t="s">
        <v>31</v>
      </c>
      <c r="D5" s="343" t="s">
        <v>32</v>
      </c>
      <c r="E5" s="360" t="s">
        <v>33</v>
      </c>
      <c r="F5" s="360" t="s">
        <v>34</v>
      </c>
      <c r="G5" s="298" t="str">
        <f>IF('1'!$A$1=1,"Товарооборот","Goods turnover")</f>
        <v>Goods turnover</v>
      </c>
      <c r="H5" s="106" t="str">
        <f>IF('1'!$A$1=1,"Частка в загальному обсязі товарообороту,%","% Share in total goods turnover")</f>
        <v>% Share in total goods turnover</v>
      </c>
      <c r="I5" s="107" t="str">
        <f>IF('1'!$A$1=1,"Експорт","Exports")</f>
        <v>Exports</v>
      </c>
      <c r="J5" s="299" t="str">
        <f>IF('1'!$A$1=1,"Імпорт","Imports")</f>
        <v>Imports</v>
      </c>
      <c r="K5" s="108" t="str">
        <f>IF('1'!$A$1=1,"Сальдо","Balance")</f>
        <v>Balance</v>
      </c>
    </row>
    <row r="6" spans="1:18" ht="22.05" customHeight="1">
      <c r="A6" s="341"/>
      <c r="B6" s="109" t="str">
        <f>IF('1'!$A$1=1,D6,F6)</f>
        <v>TOTAL</v>
      </c>
      <c r="C6" s="361"/>
      <c r="D6" s="111" t="s">
        <v>10</v>
      </c>
      <c r="E6" s="110"/>
      <c r="F6" s="289" t="s">
        <v>25</v>
      </c>
      <c r="G6" s="112">
        <f>I6+J6</f>
        <v>3523763.3505600682</v>
      </c>
      <c r="H6" s="113">
        <v>100</v>
      </c>
      <c r="I6" s="112">
        <v>1268471.9607862423</v>
      </c>
      <c r="J6" s="112">
        <v>2255291.3897738261</v>
      </c>
      <c r="K6" s="287">
        <f>I6-J6</f>
        <v>-986819.42898758384</v>
      </c>
    </row>
    <row r="7" spans="1:18" ht="20.100000000000001" customHeight="1">
      <c r="A7" s="114">
        <v>1</v>
      </c>
      <c r="B7" s="115" t="str">
        <f>IF('1'!$A$1=1,D7,F7)</f>
        <v>China</v>
      </c>
      <c r="C7" s="362"/>
      <c r="D7" s="310" t="s">
        <v>160</v>
      </c>
      <c r="E7" s="311"/>
      <c r="F7" s="331" t="s">
        <v>35</v>
      </c>
      <c r="G7" s="117">
        <f t="shared" ref="G7" si="0">I7+J7</f>
        <v>458633.94910937443</v>
      </c>
      <c r="H7" s="118">
        <f>G7/$G$6*100</f>
        <v>13.01545828940184</v>
      </c>
      <c r="I7" s="119">
        <v>87935.464967745298</v>
      </c>
      <c r="J7" s="119">
        <v>370698.48414162913</v>
      </c>
      <c r="K7" s="194">
        <f t="shared" ref="K7" si="1">I7-J7</f>
        <v>-282763.01917388383</v>
      </c>
      <c r="N7" s="116"/>
    </row>
    <row r="8" spans="1:18" ht="20.100000000000001" customHeight="1">
      <c r="A8" s="114">
        <v>2</v>
      </c>
      <c r="B8" s="115" t="str">
        <f>IF('1'!$A$1=1,D8,F8)</f>
        <v>Poland</v>
      </c>
      <c r="C8" s="362"/>
      <c r="D8" s="310" t="s">
        <v>174</v>
      </c>
      <c r="E8" s="311"/>
      <c r="F8" s="331" t="s">
        <v>36</v>
      </c>
      <c r="G8" s="117">
        <f>I8+J8</f>
        <v>393828.56449170026</v>
      </c>
      <c r="H8" s="118">
        <f>G8/$G$6*100</f>
        <v>11.176362465688992</v>
      </c>
      <c r="I8" s="119">
        <v>161576.50616131391</v>
      </c>
      <c r="J8" s="119">
        <v>232252.05833038632</v>
      </c>
      <c r="K8" s="194">
        <f>I8-J8</f>
        <v>-70675.552169072413</v>
      </c>
      <c r="N8" s="116"/>
    </row>
    <row r="9" spans="1:18" ht="20.100000000000001" customHeight="1">
      <c r="A9" s="114">
        <v>3</v>
      </c>
      <c r="B9" s="115" t="str">
        <f>IF('1'!$A$1=1,D9,F9)</f>
        <v>Turkey</v>
      </c>
      <c r="C9" s="362"/>
      <c r="D9" s="310" t="s">
        <v>161</v>
      </c>
      <c r="E9" s="311"/>
      <c r="F9" s="331" t="s">
        <v>37</v>
      </c>
      <c r="G9" s="117">
        <f>I9+J9</f>
        <v>257820.0575039867</v>
      </c>
      <c r="H9" s="118">
        <f t="shared" ref="H9" si="2">G9/$G$6*100</f>
        <v>7.3166110165431135</v>
      </c>
      <c r="I9" s="119">
        <v>86599.047237892883</v>
      </c>
      <c r="J9" s="119">
        <v>171221.01026609383</v>
      </c>
      <c r="K9" s="194">
        <f>I9-J9</f>
        <v>-84621.963028200946</v>
      </c>
      <c r="N9" s="116"/>
    </row>
    <row r="10" spans="1:18" ht="20.100000000000001" customHeight="1">
      <c r="A10" s="114">
        <v>4</v>
      </c>
      <c r="B10" s="115" t="str">
        <f>IF('1'!$A$1=1,D10,F10)</f>
        <v>Germany</v>
      </c>
      <c r="C10" s="362"/>
      <c r="D10" s="310" t="s">
        <v>175</v>
      </c>
      <c r="E10" s="311"/>
      <c r="F10" s="331" t="s">
        <v>40</v>
      </c>
      <c r="G10" s="117">
        <f>I10+J10</f>
        <v>244655.56898115732</v>
      </c>
      <c r="H10" s="118">
        <f>G10/$G$6*100</f>
        <v>6.9430192848300019</v>
      </c>
      <c r="I10" s="393">
        <v>67547.110024210735</v>
      </c>
      <c r="J10" s="119">
        <v>177108.45895694659</v>
      </c>
      <c r="K10" s="194">
        <f>I10-J10</f>
        <v>-109561.34893273585</v>
      </c>
      <c r="N10" s="116"/>
    </row>
    <row r="11" spans="1:18" ht="19.2" customHeight="1">
      <c r="A11" s="114">
        <v>5</v>
      </c>
      <c r="B11" s="115" t="str">
        <f>IF('1'!$A$1=1,D11,F11)</f>
        <v>Romania</v>
      </c>
      <c r="C11" s="362"/>
      <c r="D11" s="310" t="s">
        <v>38</v>
      </c>
      <c r="E11" s="311"/>
      <c r="F11" s="331" t="s">
        <v>39</v>
      </c>
      <c r="G11" s="117">
        <f t="shared" ref="G11" si="3">I11+J11</f>
        <v>187729.56541738959</v>
      </c>
      <c r="H11" s="118">
        <f t="shared" ref="H11:H20" si="4">G11/$G$6*100</f>
        <v>5.3275304480237526</v>
      </c>
      <c r="I11" s="119">
        <v>132749.61906613156</v>
      </c>
      <c r="J11" s="119">
        <v>54979.946351258026</v>
      </c>
      <c r="K11" s="194">
        <f t="shared" ref="K11" si="5">I11-J11</f>
        <v>77769.672714873537</v>
      </c>
      <c r="N11" s="116"/>
    </row>
    <row r="12" spans="1:18" ht="20.100000000000001" customHeight="1">
      <c r="A12" s="114">
        <v>6</v>
      </c>
      <c r="B12" s="115" t="str">
        <f>IF('1'!$A$1=1,D12,F12)</f>
        <v>Italy</v>
      </c>
      <c r="C12" s="362"/>
      <c r="D12" s="310" t="s">
        <v>162</v>
      </c>
      <c r="E12" s="311"/>
      <c r="F12" s="331" t="s">
        <v>42</v>
      </c>
      <c r="G12" s="117">
        <f t="shared" ref="G12:G20" si="6">I12+J12</f>
        <v>134703.56668053815</v>
      </c>
      <c r="H12" s="118">
        <f t="shared" si="4"/>
        <v>3.8227188741016995</v>
      </c>
      <c r="I12" s="119">
        <v>55639.912034083995</v>
      </c>
      <c r="J12" s="119">
        <v>79063.654646454161</v>
      </c>
      <c r="K12" s="194">
        <f t="shared" ref="K12:K20" si="7">I12-J12</f>
        <v>-23423.742612370166</v>
      </c>
      <c r="N12" s="116"/>
    </row>
    <row r="13" spans="1:18" ht="20.100000000000001" customHeight="1">
      <c r="A13" s="114">
        <v>7</v>
      </c>
      <c r="B13" s="115" t="str">
        <f>IF('1'!$A$1=1,D13,F13)</f>
        <v>United States of America</v>
      </c>
      <c r="C13" s="362"/>
      <c r="D13" s="310" t="s">
        <v>46</v>
      </c>
      <c r="E13" s="311"/>
      <c r="F13" s="331" t="s">
        <v>47</v>
      </c>
      <c r="G13" s="117">
        <f t="shared" ref="G13:G18" si="8">I13+J13</f>
        <v>122909.63340041366</v>
      </c>
      <c r="H13" s="118">
        <f t="shared" ref="H13:H19" si="9">G13/$G$6*100</f>
        <v>3.4880217872996027</v>
      </c>
      <c r="I13" s="119">
        <v>18945.314574653661</v>
      </c>
      <c r="J13" s="119">
        <v>103964.31882576</v>
      </c>
      <c r="K13" s="194">
        <f t="shared" ref="K13:K19" si="10">I13-J13</f>
        <v>-85019.004251106337</v>
      </c>
      <c r="N13" s="116"/>
    </row>
    <row r="14" spans="1:18" ht="20.100000000000001" customHeight="1">
      <c r="A14" s="114">
        <v>8</v>
      </c>
      <c r="B14" s="115" t="str">
        <f>IF('1'!$A$1=1,D14,F14)</f>
        <v>Bulgaria</v>
      </c>
      <c r="C14" s="362"/>
      <c r="D14" s="310" t="s">
        <v>176</v>
      </c>
      <c r="E14" s="311"/>
      <c r="F14" s="331" t="s">
        <v>41</v>
      </c>
      <c r="G14" s="117">
        <f t="shared" si="8"/>
        <v>114275.74350677259</v>
      </c>
      <c r="H14" s="118">
        <f t="shared" si="9"/>
        <v>3.2430027824828125</v>
      </c>
      <c r="I14" s="119">
        <v>33088.510700046281</v>
      </c>
      <c r="J14" s="119">
        <v>81187.232806726315</v>
      </c>
      <c r="K14" s="194">
        <f t="shared" si="10"/>
        <v>-48098.722106680034</v>
      </c>
      <c r="N14" s="116"/>
    </row>
    <row r="15" spans="1:18" ht="20.100000000000001" customHeight="1">
      <c r="A15" s="114">
        <v>9</v>
      </c>
      <c r="B15" s="115" t="str">
        <f>IF('1'!$A$1=1,D15,F15)</f>
        <v>Spain</v>
      </c>
      <c r="C15" s="362"/>
      <c r="D15" s="310" t="s">
        <v>177</v>
      </c>
      <c r="E15" s="311"/>
      <c r="F15" s="331" t="s">
        <v>43</v>
      </c>
      <c r="G15" s="117">
        <f t="shared" si="8"/>
        <v>105307.48523464915</v>
      </c>
      <c r="H15" s="118">
        <f t="shared" si="9"/>
        <v>2.9884948209678028</v>
      </c>
      <c r="I15" s="119">
        <v>73321.534418474854</v>
      </c>
      <c r="J15" s="119">
        <v>31985.950816174303</v>
      </c>
      <c r="K15" s="194">
        <f t="shared" si="10"/>
        <v>41335.583602300554</v>
      </c>
      <c r="N15" s="116"/>
    </row>
    <row r="16" spans="1:18" ht="20.100000000000001" customHeight="1">
      <c r="A16" s="114">
        <v>10</v>
      </c>
      <c r="B16" s="115" t="str">
        <f>IF('1'!$A$1=1,D16,F16)</f>
        <v>Slovakia</v>
      </c>
      <c r="C16" s="362"/>
      <c r="D16" s="310" t="s">
        <v>163</v>
      </c>
      <c r="E16" s="311"/>
      <c r="F16" s="331" t="s">
        <v>51</v>
      </c>
      <c r="G16" s="117">
        <f t="shared" si="8"/>
        <v>98980.755178822437</v>
      </c>
      <c r="H16" s="118">
        <f t="shared" si="9"/>
        <v>2.8089501289321941</v>
      </c>
      <c r="I16" s="119">
        <v>38574.100099108487</v>
      </c>
      <c r="J16" s="119">
        <v>60406.65507971395</v>
      </c>
      <c r="K16" s="194">
        <f t="shared" si="10"/>
        <v>-21832.554980605462</v>
      </c>
      <c r="N16" s="116"/>
    </row>
    <row r="17" spans="1:14" ht="20.100000000000001" customHeight="1">
      <c r="A17" s="114">
        <v>11</v>
      </c>
      <c r="B17" s="115" t="str">
        <f>IF('1'!$A$1=1,D17,F17)</f>
        <v>Czech Republic</v>
      </c>
      <c r="C17" s="362"/>
      <c r="D17" s="310" t="s">
        <v>164</v>
      </c>
      <c r="E17" s="311"/>
      <c r="F17" s="331" t="s">
        <v>52</v>
      </c>
      <c r="G17" s="117">
        <f t="shared" si="8"/>
        <v>92565.33777458132</v>
      </c>
      <c r="H17" s="118">
        <f t="shared" si="9"/>
        <v>2.6268886007872507</v>
      </c>
      <c r="I17" s="119">
        <v>31010.213118581632</v>
      </c>
      <c r="J17" s="119">
        <v>61555.124655999687</v>
      </c>
      <c r="K17" s="194">
        <f t="shared" si="10"/>
        <v>-30544.911537418055</v>
      </c>
      <c r="N17" s="116"/>
    </row>
    <row r="18" spans="1:14" ht="20.100000000000001" customHeight="1">
      <c r="A18" s="114">
        <v>12</v>
      </c>
      <c r="B18" s="115" t="str">
        <f>IF('1'!$A$1=1,D18,F18)</f>
        <v>Netherlands</v>
      </c>
      <c r="C18" s="362"/>
      <c r="D18" s="310" t="s">
        <v>178</v>
      </c>
      <c r="E18" s="311"/>
      <c r="F18" s="331" t="s">
        <v>48</v>
      </c>
      <c r="G18" s="117">
        <f t="shared" si="8"/>
        <v>91267.403011332906</v>
      </c>
      <c r="H18" s="118">
        <f t="shared" si="9"/>
        <v>2.5900548343244116</v>
      </c>
      <c r="I18" s="119">
        <v>54133.63286228689</v>
      </c>
      <c r="J18" s="119">
        <v>37133.770149046017</v>
      </c>
      <c r="K18" s="194">
        <f t="shared" si="10"/>
        <v>16999.862713240873</v>
      </c>
      <c r="N18" s="116"/>
    </row>
    <row r="19" spans="1:14" ht="20.100000000000001" customHeight="1">
      <c r="A19" s="114">
        <v>13</v>
      </c>
      <c r="B19" s="115" t="str">
        <f>IF('1'!$A$1=1,D19,F19)</f>
        <v>India</v>
      </c>
      <c r="C19" s="362"/>
      <c r="D19" s="310" t="s">
        <v>166</v>
      </c>
      <c r="E19" s="311"/>
      <c r="F19" s="331" t="s">
        <v>44</v>
      </c>
      <c r="G19" s="117">
        <f t="shared" ref="G19" si="11">I19+J19</f>
        <v>88325.549529859156</v>
      </c>
      <c r="H19" s="118">
        <f t="shared" si="9"/>
        <v>2.5065687091563813</v>
      </c>
      <c r="I19" s="119">
        <v>19863.291838108078</v>
      </c>
      <c r="J19" s="119">
        <v>68462.257691751074</v>
      </c>
      <c r="K19" s="194">
        <f t="shared" si="10"/>
        <v>-48598.965853642992</v>
      </c>
      <c r="N19" s="116"/>
    </row>
    <row r="20" spans="1:14" ht="20.100000000000001" customHeight="1">
      <c r="A20" s="114">
        <v>14</v>
      </c>
      <c r="B20" s="115" t="str">
        <f>IF('1'!$A$1=1,D20,F20)</f>
        <v>France</v>
      </c>
      <c r="C20" s="362"/>
      <c r="D20" s="310" t="s">
        <v>165</v>
      </c>
      <c r="E20" s="311"/>
      <c r="F20" s="331" t="s">
        <v>53</v>
      </c>
      <c r="G20" s="117">
        <f t="shared" si="6"/>
        <v>80871.478950548524</v>
      </c>
      <c r="H20" s="118">
        <f t="shared" si="4"/>
        <v>2.2950315019791208</v>
      </c>
      <c r="I20" s="119">
        <v>17230.955879216544</v>
      </c>
      <c r="J20" s="119">
        <v>63640.523071331983</v>
      </c>
      <c r="K20" s="194">
        <f t="shared" si="7"/>
        <v>-46409.567192115443</v>
      </c>
      <c r="N20" s="116"/>
    </row>
    <row r="21" spans="1:14" ht="20.100000000000001" customHeight="1">
      <c r="A21" s="114">
        <v>15</v>
      </c>
      <c r="B21" s="115" t="str">
        <f>IF('1'!$A$1=1,D21,F21)</f>
        <v>Lithuania</v>
      </c>
      <c r="C21" s="362"/>
      <c r="D21" s="310" t="s">
        <v>167</v>
      </c>
      <c r="E21" s="311"/>
      <c r="F21" s="331" t="s">
        <v>45</v>
      </c>
      <c r="G21" s="117">
        <f t="shared" ref="G21:G27" si="12">I21+J21</f>
        <v>70221.550861687036</v>
      </c>
      <c r="H21" s="118">
        <f t="shared" ref="H21:H32" si="13">G21/$G$6*100</f>
        <v>1.992799852763268</v>
      </c>
      <c r="I21" s="119">
        <v>22899.359705404182</v>
      </c>
      <c r="J21" s="119">
        <v>47322.191156282854</v>
      </c>
      <c r="K21" s="194">
        <f t="shared" ref="K21:K27" si="14">I21-J21</f>
        <v>-24422.831450878672</v>
      </c>
      <c r="N21" s="116"/>
    </row>
    <row r="22" spans="1:14" ht="20.100000000000001" customHeight="1">
      <c r="A22" s="114">
        <v>16</v>
      </c>
      <c r="B22" s="115" t="str">
        <f>IF('1'!$A$1=1,D22,F22)</f>
        <v>Hungary</v>
      </c>
      <c r="C22" s="362"/>
      <c r="D22" s="310" t="s">
        <v>49</v>
      </c>
      <c r="E22" s="311"/>
      <c r="F22" s="331" t="s">
        <v>50</v>
      </c>
      <c r="G22" s="117">
        <f t="shared" si="12"/>
        <v>66305.860547022501</v>
      </c>
      <c r="H22" s="118">
        <f t="shared" si="13"/>
        <v>1.881677455340008</v>
      </c>
      <c r="I22" s="119">
        <v>26470.440314224961</v>
      </c>
      <c r="J22" s="119">
        <v>39835.420232797536</v>
      </c>
      <c r="K22" s="194">
        <f t="shared" si="14"/>
        <v>-13364.979918572575</v>
      </c>
      <c r="N22" s="116"/>
    </row>
    <row r="23" spans="1:14" ht="20.100000000000001" customHeight="1">
      <c r="A23" s="114">
        <v>17</v>
      </c>
      <c r="B23" s="115" t="str">
        <f>IF('1'!$A$1=1,D23,F23)</f>
        <v>Greece</v>
      </c>
      <c r="C23" s="362"/>
      <c r="D23" s="310" t="s">
        <v>168</v>
      </c>
      <c r="E23" s="311"/>
      <c r="F23" s="331" t="s">
        <v>57</v>
      </c>
      <c r="G23" s="117">
        <f t="shared" si="12"/>
        <v>59718.55246635947</v>
      </c>
      <c r="H23" s="118">
        <f t="shared" si="13"/>
        <v>1.694737884621786</v>
      </c>
      <c r="I23" s="393">
        <v>9422.1872000617241</v>
      </c>
      <c r="J23" s="119">
        <v>50296.365266297747</v>
      </c>
      <c r="K23" s="194">
        <f t="shared" si="14"/>
        <v>-40874.178066236025</v>
      </c>
      <c r="N23" s="116"/>
    </row>
    <row r="24" spans="1:14" ht="28.2" customHeight="1">
      <c r="A24" s="114">
        <v>18</v>
      </c>
      <c r="B24" s="120" t="str">
        <f>IF('1'!$A$1=1,D24,F24)</f>
        <v>United Kingdom of Great Britain and Northern Ireland</v>
      </c>
      <c r="C24" s="362"/>
      <c r="D24" s="310" t="s">
        <v>54</v>
      </c>
      <c r="E24" s="311"/>
      <c r="F24" s="331" t="s">
        <v>55</v>
      </c>
      <c r="G24" s="117">
        <f t="shared" si="12"/>
        <v>52633.745698237028</v>
      </c>
      <c r="H24" s="118">
        <f t="shared" si="13"/>
        <v>1.493679922911719</v>
      </c>
      <c r="I24" s="119">
        <v>13023.447905962834</v>
      </c>
      <c r="J24" s="119">
        <v>39610.297792274192</v>
      </c>
      <c r="K24" s="194">
        <f t="shared" si="14"/>
        <v>-26586.849886311356</v>
      </c>
      <c r="N24" s="116"/>
    </row>
    <row r="25" spans="1:14" ht="20.100000000000001" customHeight="1">
      <c r="A25" s="114">
        <v>19</v>
      </c>
      <c r="B25" s="115" t="str">
        <f>IF('1'!$A$1=1,D25,F25)</f>
        <v>Egypt</v>
      </c>
      <c r="C25" s="362"/>
      <c r="D25" s="310" t="s">
        <v>180</v>
      </c>
      <c r="E25" s="311"/>
      <c r="F25" s="331" t="s">
        <v>64</v>
      </c>
      <c r="G25" s="117">
        <f t="shared" si="12"/>
        <v>47043.703925838854</v>
      </c>
      <c r="H25" s="118">
        <f t="shared" si="13"/>
        <v>1.3350415236699058</v>
      </c>
      <c r="I25" s="119">
        <v>39710.149345982711</v>
      </c>
      <c r="J25" s="119">
        <v>7333.5545798561407</v>
      </c>
      <c r="K25" s="194">
        <f t="shared" si="14"/>
        <v>32376.594766126571</v>
      </c>
      <c r="N25" s="116"/>
    </row>
    <row r="26" spans="1:14" ht="20.100000000000001" customHeight="1">
      <c r="A26" s="114">
        <v>20</v>
      </c>
      <c r="B26" s="115" t="str">
        <f>IF('1'!$A$1=1,D26,F26)</f>
        <v>Austria</v>
      </c>
      <c r="C26" s="362"/>
      <c r="D26" s="310" t="s">
        <v>169</v>
      </c>
      <c r="E26" s="311"/>
      <c r="F26" s="331" t="s">
        <v>60</v>
      </c>
      <c r="G26" s="117">
        <f t="shared" si="12"/>
        <v>38013.21292379142</v>
      </c>
      <c r="H26" s="118">
        <f t="shared" si="13"/>
        <v>1.0787674750561664</v>
      </c>
      <c r="I26" s="119">
        <v>20215.079980972849</v>
      </c>
      <c r="J26" s="119">
        <v>17798.132942818571</v>
      </c>
      <c r="K26" s="290">
        <f t="shared" si="14"/>
        <v>2416.9470381542778</v>
      </c>
      <c r="N26" s="116"/>
    </row>
    <row r="27" spans="1:14" ht="20.100000000000001" customHeight="1">
      <c r="A27" s="114">
        <v>21</v>
      </c>
      <c r="B27" s="115" t="str">
        <f>IF('1'!$A$1=1,D27,F27)</f>
        <v>Switzerland</v>
      </c>
      <c r="C27" s="362"/>
      <c r="D27" s="310" t="s">
        <v>171</v>
      </c>
      <c r="E27" s="311"/>
      <c r="F27" s="331" t="s">
        <v>59</v>
      </c>
      <c r="G27" s="117">
        <f t="shared" si="12"/>
        <v>37379.979728233418</v>
      </c>
      <c r="H27" s="118">
        <f t="shared" si="13"/>
        <v>1.0607971083612138</v>
      </c>
      <c r="I27" s="119">
        <v>5641.8503676739529</v>
      </c>
      <c r="J27" s="119">
        <v>31738.129360559466</v>
      </c>
      <c r="K27" s="194">
        <f t="shared" si="14"/>
        <v>-26096.278992885513</v>
      </c>
      <c r="N27" s="116"/>
    </row>
    <row r="28" spans="1:14" ht="20.100000000000001" customHeight="1">
      <c r="A28" s="114">
        <v>22</v>
      </c>
      <c r="B28" s="115" t="str">
        <f>IF('1'!$A$1=1,D28,F28)</f>
        <v>Belgium</v>
      </c>
      <c r="C28" s="362"/>
      <c r="D28" s="310" t="s">
        <v>179</v>
      </c>
      <c r="E28" s="311"/>
      <c r="F28" s="331" t="s">
        <v>56</v>
      </c>
      <c r="G28" s="117">
        <f t="shared" ref="G28" si="15">I28+J28</f>
        <v>36613.905107534403</v>
      </c>
      <c r="H28" s="118">
        <f t="shared" si="13"/>
        <v>1.0390568680418049</v>
      </c>
      <c r="I28" s="392">
        <v>12911.630514646644</v>
      </c>
      <c r="J28" s="119">
        <v>23702.274592887763</v>
      </c>
      <c r="K28" s="194">
        <f t="shared" ref="K28" si="16">I28-J28</f>
        <v>-10790.644078241119</v>
      </c>
      <c r="N28" s="116"/>
    </row>
    <row r="29" spans="1:14" ht="20.100000000000001" customHeight="1">
      <c r="A29" s="114">
        <v>23</v>
      </c>
      <c r="B29" s="115" t="str">
        <f>IF('1'!$A$1=1,D29,F29)</f>
        <v>Republic of Moldova</v>
      </c>
      <c r="C29" s="362"/>
      <c r="D29" s="310" t="s">
        <v>192</v>
      </c>
      <c r="E29" s="311"/>
      <c r="F29" s="331" t="s">
        <v>58</v>
      </c>
      <c r="G29" s="117">
        <f>I29+J29</f>
        <v>35826.33998364841</v>
      </c>
      <c r="H29" s="118">
        <f t="shared" si="13"/>
        <v>1.016706754100106</v>
      </c>
      <c r="I29" s="119">
        <v>29950.661373494899</v>
      </c>
      <c r="J29" s="119">
        <v>5875.6786101535117</v>
      </c>
      <c r="K29" s="194">
        <f>I29-J29</f>
        <v>24074.982763341388</v>
      </c>
      <c r="N29" s="116"/>
    </row>
    <row r="30" spans="1:14" ht="20.100000000000001" customHeight="1">
      <c r="A30" s="114">
        <v>24</v>
      </c>
      <c r="B30" s="115" t="str">
        <f>IF('1'!$A$1=1,D30,F30)</f>
        <v>Japan</v>
      </c>
      <c r="C30" s="362"/>
      <c r="D30" s="310" t="s">
        <v>62</v>
      </c>
      <c r="E30" s="311"/>
      <c r="F30" s="331" t="s">
        <v>63</v>
      </c>
      <c r="G30" s="117">
        <f t="shared" ref="G30" si="17">I30+J30</f>
        <v>33912.886812073259</v>
      </c>
      <c r="H30" s="118">
        <f t="shared" si="13"/>
        <v>0.96240534446455184</v>
      </c>
      <c r="I30" s="119">
        <v>1281.8434196906628</v>
      </c>
      <c r="J30" s="119">
        <v>32631.043392382599</v>
      </c>
      <c r="K30" s="194">
        <f t="shared" ref="K30" si="18">I30-J30</f>
        <v>-31349.199972691935</v>
      </c>
      <c r="N30" s="116"/>
    </row>
    <row r="31" spans="1:14" ht="20.100000000000001" customHeight="1">
      <c r="A31" s="114">
        <v>25</v>
      </c>
      <c r="B31" s="115" t="str">
        <f>IF('1'!$A$1=1,D31,F31)</f>
        <v>Sweden</v>
      </c>
      <c r="C31" s="362"/>
      <c r="D31" s="310" t="s">
        <v>170</v>
      </c>
      <c r="E31" s="311"/>
      <c r="F31" s="331" t="s">
        <v>61</v>
      </c>
      <c r="G31" s="117">
        <f>I31+J31</f>
        <v>29963.506521220588</v>
      </c>
      <c r="H31" s="118">
        <f t="shared" si="13"/>
        <v>0.85032686762174814</v>
      </c>
      <c r="I31" s="119">
        <v>2609.5378976181541</v>
      </c>
      <c r="J31" s="119">
        <v>27353.968623602435</v>
      </c>
      <c r="K31" s="194">
        <f>I31-J31</f>
        <v>-24744.430725984283</v>
      </c>
      <c r="N31" s="116"/>
    </row>
    <row r="32" spans="1:14" ht="19.2" customHeight="1">
      <c r="A32" s="114">
        <v>26</v>
      </c>
      <c r="B32" s="115" t="str">
        <f>IF('1'!$A$1=1,D32,F32)</f>
        <v>Republic of Korea</v>
      </c>
      <c r="C32" s="363"/>
      <c r="D32" s="313" t="s">
        <v>65</v>
      </c>
      <c r="E32" s="311"/>
      <c r="F32" s="364" t="s">
        <v>66</v>
      </c>
      <c r="G32" s="117">
        <f>I32+J32</f>
        <v>27505.430433377343</v>
      </c>
      <c r="H32" s="118">
        <f t="shared" si="13"/>
        <v>0.78056974027514137</v>
      </c>
      <c r="I32" s="119">
        <v>3628.0509804479289</v>
      </c>
      <c r="J32" s="119">
        <v>23877.379452929414</v>
      </c>
      <c r="K32" s="194">
        <f>I32-J32</f>
        <v>-20249.328472481484</v>
      </c>
      <c r="N32" s="116"/>
    </row>
    <row r="33" spans="1:16" ht="20.100000000000001" customHeight="1">
      <c r="A33" s="114">
        <v>27</v>
      </c>
      <c r="B33" s="115" t="str">
        <f>IF('1'!$A$1=1,D33,F33)</f>
        <v>Saudi Arabia</v>
      </c>
      <c r="C33" s="362"/>
      <c r="D33" s="310" t="s">
        <v>181</v>
      </c>
      <c r="E33" s="311"/>
      <c r="F33" s="331" t="s">
        <v>70</v>
      </c>
      <c r="G33" s="117">
        <f t="shared" ref="G33:G34" si="19">I33+J33</f>
        <v>22891.95277049335</v>
      </c>
      <c r="H33" s="118">
        <f t="shared" ref="H33:H34" si="20">G33/$G$6*100</f>
        <v>0.64964500998215147</v>
      </c>
      <c r="I33" s="119">
        <v>10648.31001484877</v>
      </c>
      <c r="J33" s="119">
        <v>12243.642755644581</v>
      </c>
      <c r="K33" s="194">
        <f t="shared" ref="K33:K34" si="21">I33-J33</f>
        <v>-1595.3327407958113</v>
      </c>
      <c r="N33" s="116"/>
    </row>
    <row r="34" spans="1:16" ht="20.100000000000001" customHeight="1">
      <c r="A34" s="114">
        <v>28</v>
      </c>
      <c r="B34" s="115" t="str">
        <f>IF('1'!$A$1=1,D34,F34)</f>
        <v>Pakistan</v>
      </c>
      <c r="C34" s="362"/>
      <c r="D34" s="310" t="s">
        <v>205</v>
      </c>
      <c r="E34" s="311"/>
      <c r="F34" s="330" t="s">
        <v>207</v>
      </c>
      <c r="G34" s="117">
        <f t="shared" si="19"/>
        <v>22363.500600105017</v>
      </c>
      <c r="H34" s="118">
        <f t="shared" si="20"/>
        <v>0.63464819782947557</v>
      </c>
      <c r="I34" s="119">
        <v>2152.0250732057261</v>
      </c>
      <c r="J34" s="119">
        <v>20211.475526899292</v>
      </c>
      <c r="K34" s="194">
        <f t="shared" si="21"/>
        <v>-18059.450453693567</v>
      </c>
      <c r="N34" s="116"/>
    </row>
    <row r="35" spans="1:16" ht="20.100000000000001" customHeight="1">
      <c r="A35" s="114">
        <v>29</v>
      </c>
      <c r="B35" s="115" t="str">
        <f>IF('1'!$A$1=1,D35,F35)</f>
        <v>Latvia</v>
      </c>
      <c r="C35" s="362"/>
      <c r="D35" s="310" t="s">
        <v>172</v>
      </c>
      <c r="E35" s="311"/>
      <c r="F35" s="331" t="s">
        <v>68</v>
      </c>
      <c r="G35" s="117">
        <f t="shared" ref="G35:G41" si="22">I35+J35</f>
        <v>22306.663334589939</v>
      </c>
      <c r="H35" s="118">
        <f t="shared" ref="H35:H41" si="23">G35/$G$6*100</f>
        <v>0.6330352272675891</v>
      </c>
      <c r="I35" s="119">
        <v>11758.622549744108</v>
      </c>
      <c r="J35" s="119">
        <v>10548.040784845833</v>
      </c>
      <c r="K35" s="290">
        <f t="shared" ref="K35:K41" si="24">I35-J35</f>
        <v>1210.5817648982757</v>
      </c>
      <c r="N35" s="116"/>
    </row>
    <row r="36" spans="1:16" ht="20.100000000000001" customHeight="1">
      <c r="A36" s="114">
        <v>30</v>
      </c>
      <c r="B36" s="115" t="str">
        <f>IF('1'!$A$1=1,D36,F36)</f>
        <v>Israel</v>
      </c>
      <c r="C36" s="362"/>
      <c r="D36" s="314" t="s">
        <v>183</v>
      </c>
      <c r="E36" s="311"/>
      <c r="F36" s="329" t="s">
        <v>71</v>
      </c>
      <c r="G36" s="117">
        <f t="shared" si="22"/>
        <v>21877.110862584501</v>
      </c>
      <c r="H36" s="118">
        <f t="shared" si="23"/>
        <v>0.62084506495327907</v>
      </c>
      <c r="I36" s="119">
        <v>11172.607036131947</v>
      </c>
      <c r="J36" s="119">
        <v>10704.503826452556</v>
      </c>
      <c r="K36" s="290">
        <f t="shared" si="24"/>
        <v>468.10320967939151</v>
      </c>
      <c r="N36" s="116"/>
    </row>
    <row r="37" spans="1:16" ht="20.100000000000001" customHeight="1">
      <c r="A37" s="114">
        <v>31</v>
      </c>
      <c r="B37" s="115" t="str">
        <f>IF('1'!$A$1=1,D37,F37)</f>
        <v>Viet Nam</v>
      </c>
      <c r="C37" s="362"/>
      <c r="D37" s="313" t="s">
        <v>182</v>
      </c>
      <c r="E37" s="311"/>
      <c r="F37" s="364" t="s">
        <v>72</v>
      </c>
      <c r="G37" s="117">
        <f t="shared" si="22"/>
        <v>21542.677882462751</v>
      </c>
      <c r="H37" s="118">
        <f t="shared" si="23"/>
        <v>0.61135427494127126</v>
      </c>
      <c r="I37" s="119">
        <v>2503.6223734897821</v>
      </c>
      <c r="J37" s="119">
        <v>19039.055508972968</v>
      </c>
      <c r="K37" s="194">
        <f t="shared" si="24"/>
        <v>-16535.433135483185</v>
      </c>
      <c r="N37" s="116"/>
    </row>
    <row r="38" spans="1:16" ht="20.100000000000001" customHeight="1">
      <c r="A38" s="114">
        <v>32</v>
      </c>
      <c r="B38" s="115" t="str">
        <f>IF('1'!$A$1=1,D38,F38)</f>
        <v>Kazakhstan</v>
      </c>
      <c r="C38" s="365"/>
      <c r="D38" s="95" t="s">
        <v>184</v>
      </c>
      <c r="E38" s="95"/>
      <c r="F38" s="330" t="s">
        <v>67</v>
      </c>
      <c r="G38" s="117">
        <f t="shared" si="22"/>
        <v>19388.19841022059</v>
      </c>
      <c r="H38" s="118">
        <f t="shared" si="23"/>
        <v>0.55021284011989691</v>
      </c>
      <c r="I38" s="119">
        <v>9695.7470178878302</v>
      </c>
      <c r="J38" s="119">
        <v>9692.4513923327595</v>
      </c>
      <c r="K38" s="194">
        <f>I38-J38</f>
        <v>3.2956255550707283</v>
      </c>
    </row>
    <row r="39" spans="1:16" ht="20.100000000000001" customHeight="1">
      <c r="A39" s="114">
        <v>33</v>
      </c>
      <c r="B39" s="115" t="str">
        <f>IF('1'!$A$1=1,D39,F39)</f>
        <v>Azerbaijan</v>
      </c>
      <c r="C39" s="363"/>
      <c r="D39" s="313" t="s">
        <v>173</v>
      </c>
      <c r="E39" s="311"/>
      <c r="F39" s="364" t="s">
        <v>69</v>
      </c>
      <c r="G39" s="117">
        <f t="shared" si="22"/>
        <v>17240.316252231452</v>
      </c>
      <c r="H39" s="118">
        <f t="shared" si="23"/>
        <v>0.48925862883190702</v>
      </c>
      <c r="I39" s="119">
        <v>7180.9769581016772</v>
      </c>
      <c r="J39" s="119">
        <v>10059.339294129777</v>
      </c>
      <c r="K39" s="194">
        <f t="shared" si="24"/>
        <v>-2878.3623360280999</v>
      </c>
      <c r="N39" s="116"/>
    </row>
    <row r="40" spans="1:16" ht="20.100000000000001" customHeight="1">
      <c r="A40" s="114">
        <v>34</v>
      </c>
      <c r="B40" s="115" t="str">
        <f>IF('1'!$A$1=1,D40,F40)</f>
        <v>Canada</v>
      </c>
      <c r="C40" s="363"/>
      <c r="D40" s="313" t="s">
        <v>146</v>
      </c>
      <c r="E40" s="312"/>
      <c r="F40" s="364" t="s">
        <v>147</v>
      </c>
      <c r="G40" s="117">
        <f t="shared" si="22"/>
        <v>14491.70845250554</v>
      </c>
      <c r="H40" s="118">
        <f t="shared" si="23"/>
        <v>0.41125657459948955</v>
      </c>
      <c r="I40" s="119">
        <v>2588.7881957616473</v>
      </c>
      <c r="J40" s="119">
        <v>11902.920256743893</v>
      </c>
      <c r="K40" s="194">
        <f t="shared" si="24"/>
        <v>-9314.1320609822469</v>
      </c>
    </row>
    <row r="41" spans="1:16" ht="20.100000000000001" customHeight="1">
      <c r="A41" s="121">
        <v>35</v>
      </c>
      <c r="B41" s="122" t="s">
        <v>206</v>
      </c>
      <c r="C41" s="366"/>
      <c r="D41" s="317" t="s">
        <v>206</v>
      </c>
      <c r="E41" s="318"/>
      <c r="F41" s="367" t="s">
        <v>208</v>
      </c>
      <c r="G41" s="123">
        <f t="shared" si="22"/>
        <v>14284.862491315167</v>
      </c>
      <c r="H41" s="124">
        <f t="shared" si="23"/>
        <v>0.40538654473050034</v>
      </c>
      <c r="I41" s="125">
        <v>4396.1415649190403</v>
      </c>
      <c r="J41" s="125">
        <v>9888.7209263961267</v>
      </c>
      <c r="K41" s="212">
        <f t="shared" si="24"/>
        <v>-5492.5793614770864</v>
      </c>
    </row>
    <row r="42" spans="1:16" ht="11.4" customHeight="1"/>
    <row r="43" spans="1:16" s="132" customFormat="1" ht="16.350000000000001" customHeight="1">
      <c r="A43" s="126" t="str">
        <f>IF('1'!A1=1,C43,F43)</f>
        <v>*According to State Statistics Service of Ukraine data</v>
      </c>
      <c r="B43" s="127"/>
      <c r="C43" s="128" t="s">
        <v>73</v>
      </c>
      <c r="D43" s="129"/>
      <c r="E43" s="129"/>
      <c r="F43" s="128" t="s">
        <v>74</v>
      </c>
      <c r="G43" s="129"/>
      <c r="H43" s="130"/>
      <c r="I43" s="130"/>
      <c r="J43" s="131"/>
      <c r="K43" s="131"/>
      <c r="M43" s="8"/>
      <c r="N43" s="8"/>
      <c r="O43" s="8"/>
      <c r="P43" s="8"/>
    </row>
    <row r="44" spans="1:16" s="132" customFormat="1" ht="16.350000000000001" customHeight="1">
      <c r="A44" s="47" t="str">
        <f>IF('1'!A1=1,C44,F44)</f>
        <v>Notes:</v>
      </c>
      <c r="B44" s="50"/>
      <c r="C44" s="48" t="s">
        <v>112</v>
      </c>
      <c r="D44" s="130"/>
      <c r="E44" s="130"/>
      <c r="F44" s="48" t="s">
        <v>113</v>
      </c>
      <c r="G44" s="133"/>
      <c r="H44" s="134"/>
      <c r="I44" s="134"/>
      <c r="J44" s="134"/>
      <c r="K44" s="134"/>
      <c r="M44" s="8"/>
      <c r="N44" s="8"/>
      <c r="O44" s="8"/>
      <c r="P44" s="8"/>
    </row>
    <row r="45" spans="1:16" s="132" customFormat="1" ht="16.350000000000001" customHeight="1">
      <c r="A45" s="135" t="str">
        <f>IF('1'!A1=1,C45,F45)</f>
        <v>Since 2014, data exclude the temporarily occupied by the russian federation territories of Ukraine.</v>
      </c>
      <c r="B45" s="50"/>
      <c r="C45" s="136" t="s">
        <v>156</v>
      </c>
      <c r="D45" s="130"/>
      <c r="E45" s="130"/>
      <c r="F45" s="136" t="s">
        <v>155</v>
      </c>
      <c r="G45" s="130"/>
      <c r="H45" s="130"/>
      <c r="I45" s="130"/>
      <c r="J45" s="130"/>
      <c r="K45" s="130"/>
      <c r="M45" s="8"/>
      <c r="N45" s="8"/>
      <c r="O45" s="8"/>
      <c r="P45" s="8"/>
    </row>
    <row r="46" spans="1:16" ht="14.7" customHeight="1">
      <c r="A46" s="372" t="str">
        <f>IF('1'!$A$1=1,C46,F46)</f>
        <v>Data for 2023 were revised due to the changes in the reporting data.</v>
      </c>
      <c r="C46" s="372" t="s">
        <v>217</v>
      </c>
      <c r="F46" s="16" t="s">
        <v>218</v>
      </c>
      <c r="H46" s="90"/>
      <c r="I46" s="90"/>
    </row>
    <row r="47" spans="1:16">
      <c r="H47" s="90"/>
      <c r="I47" s="90"/>
    </row>
    <row r="48" spans="1:16">
      <c r="H48" s="90"/>
      <c r="I48" s="90"/>
    </row>
    <row r="49" spans="8:9">
      <c r="H49" s="90"/>
      <c r="I49" s="90"/>
    </row>
    <row r="50" spans="8:9">
      <c r="H50" s="90"/>
      <c r="I50" s="90"/>
    </row>
    <row r="51" spans="8:9">
      <c r="H51" s="90"/>
      <c r="I51" s="90"/>
    </row>
    <row r="52" spans="8:9">
      <c r="H52" s="90"/>
      <c r="I52" s="90"/>
    </row>
    <row r="53" spans="8:9">
      <c r="H53" s="90"/>
      <c r="I53" s="90"/>
    </row>
    <row r="54" spans="8:9">
      <c r="H54" s="90"/>
      <c r="I54" s="90"/>
    </row>
    <row r="55" spans="8:9">
      <c r="H55" s="90"/>
      <c r="I55" s="90"/>
    </row>
    <row r="56" spans="8:9">
      <c r="H56" s="90"/>
      <c r="I56" s="90"/>
    </row>
    <row r="57" spans="8:9">
      <c r="H57" s="90"/>
      <c r="I57" s="90"/>
    </row>
    <row r="58" spans="8:9">
      <c r="H58" s="90"/>
      <c r="I58" s="90"/>
    </row>
    <row r="59" spans="8:9">
      <c r="H59" s="90"/>
      <c r="I59" s="90"/>
    </row>
    <row r="60" spans="8:9">
      <c r="H60" s="90"/>
      <c r="I60" s="90"/>
    </row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0.75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7" spans="8:9">
      <c r="H97" s="90"/>
      <c r="I97" s="137"/>
    </row>
    <row r="98" spans="8:9">
      <c r="H98" s="90"/>
      <c r="I98" s="137"/>
    </row>
    <row r="99" spans="8:9">
      <c r="H99" s="90"/>
      <c r="I99" s="137"/>
    </row>
    <row r="100" spans="8:9">
      <c r="H100" s="90"/>
      <c r="I100" s="137"/>
    </row>
    <row r="101" spans="8:9">
      <c r="H101" s="90"/>
      <c r="I101" s="137"/>
    </row>
    <row r="102" spans="8:9">
      <c r="H102" s="90"/>
      <c r="I102" s="137"/>
    </row>
    <row r="103" spans="8:9">
      <c r="H103" s="90"/>
      <c r="I103" s="137"/>
    </row>
    <row r="104" spans="8:9">
      <c r="H104" s="90"/>
      <c r="I104" s="137"/>
    </row>
    <row r="105" spans="8:9">
      <c r="H105" s="90"/>
      <c r="I105" s="137"/>
    </row>
    <row r="106" spans="8:9">
      <c r="H106" s="90"/>
      <c r="I106" s="137"/>
    </row>
    <row r="107" spans="8:9">
      <c r="H107" s="90"/>
      <c r="I107" s="137"/>
    </row>
  </sheetData>
  <hyperlinks>
    <hyperlink ref="A1" location="'1'!A1" display="до змісту "/>
  </hyperlinks>
  <printOptions horizontalCentered="1" verticalCentered="1"/>
  <pageMargins left="3.937007874015748E-2" right="3.937007874015748E-2" top="0.55118110236220474" bottom="0.31496062992125984" header="0.31496062992125984" footer="0.15748031496062992"/>
  <pageSetup paperSize="9" scale="7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3"/>
  <dimension ref="A1:ACJ58"/>
  <sheetViews>
    <sheetView zoomScale="66" zoomScaleNormal="66" workbookViewId="0">
      <selection activeCell="V13" sqref="V13"/>
    </sheetView>
  </sheetViews>
  <sheetFormatPr defaultColWidth="8" defaultRowHeight="13.8" outlineLevelCol="2"/>
  <cols>
    <col min="1" max="1" width="7.77734375" style="140" customWidth="1"/>
    <col min="2" max="2" width="41" style="140" customWidth="1"/>
    <col min="3" max="3" width="5.33203125" style="140" hidden="1" customWidth="1" outlineLevel="2"/>
    <col min="4" max="4" width="26.5546875" style="140" hidden="1" customWidth="1" outlineLevel="2"/>
    <col min="5" max="5" width="7.5546875" style="140" hidden="1" customWidth="1" outlineLevel="2"/>
    <col min="6" max="6" width="19.6640625" style="140" hidden="1" customWidth="1" outlineLevel="2"/>
    <col min="7" max="15" width="11.77734375" style="141" customWidth="1" collapsed="1"/>
    <col min="16" max="152" width="10.5546875" style="141" customWidth="1"/>
    <col min="153" max="156" width="10.5546875" style="142" customWidth="1"/>
    <col min="157" max="157" width="14.6640625" style="142" customWidth="1"/>
    <col min="158" max="169" width="10.5546875" style="142" customWidth="1"/>
    <col min="170" max="170" width="13.44140625" style="142" customWidth="1"/>
    <col min="171" max="171" width="40.6640625" style="142" customWidth="1"/>
    <col min="172" max="172" width="17.5546875" style="142" customWidth="1"/>
    <col min="173" max="188" width="10.5546875" style="142" customWidth="1"/>
    <col min="189" max="193" width="10.44140625" style="143" customWidth="1"/>
    <col min="194" max="194" width="24.44140625" style="143" customWidth="1"/>
    <col min="195" max="195" width="12.5546875" style="143" customWidth="1"/>
    <col min="196" max="201" width="10.44140625" style="143" customWidth="1"/>
    <col min="202" max="202" width="16" style="380" customWidth="1"/>
    <col min="203" max="224" width="10.44140625" style="143" customWidth="1"/>
    <col min="225" max="225" width="15.5546875" style="143" customWidth="1"/>
    <col min="226" max="310" width="10.44140625" style="143" customWidth="1"/>
    <col min="311" max="311" width="10.44140625" style="144" customWidth="1"/>
    <col min="312" max="570" width="10.44140625" style="143" customWidth="1"/>
    <col min="571" max="571" width="10.44140625" style="144" customWidth="1"/>
    <col min="572" max="644" width="10.44140625" style="143" customWidth="1"/>
    <col min="645" max="649" width="10.44140625" style="146" customWidth="1"/>
    <col min="650" max="653" width="10.44140625" style="145" customWidth="1"/>
    <col min="654" max="654" width="16.44140625" style="140" customWidth="1"/>
    <col min="655" max="658" width="16.44140625" style="147" customWidth="1"/>
    <col min="659" max="686" width="16.44140625" style="140" customWidth="1"/>
    <col min="687" max="691" width="16.44140625" style="147" customWidth="1"/>
    <col min="692" max="695" width="16.44140625" style="140" customWidth="1"/>
    <col min="696" max="704" width="15.44140625" style="140" customWidth="1"/>
    <col min="705" max="713" width="8" style="147"/>
    <col min="714" max="715" width="8" style="148"/>
    <col min="716" max="727" width="8" style="147"/>
    <col min="728" max="744" width="8" style="140"/>
    <col min="745" max="745" width="8" style="147"/>
    <col min="746" max="747" width="10.5546875" style="147" customWidth="1"/>
    <col min="748" max="760" width="8" style="147"/>
    <col min="761" max="761" width="12.5546875" style="147" customWidth="1"/>
    <col min="762" max="762" width="15.5546875" style="147" customWidth="1"/>
    <col min="763" max="764" width="8" style="147"/>
    <col min="765" max="16384" width="8" style="140"/>
  </cols>
  <sheetData>
    <row r="1" spans="1:764" ht="14.4">
      <c r="A1" s="138" t="str">
        <f>IF('1'!$A$1=1,GL6,GM6)</f>
        <v xml:space="preserve"> to title</v>
      </c>
      <c r="B1" s="139"/>
      <c r="C1" s="139"/>
      <c r="Q1" s="352"/>
      <c r="S1" s="394"/>
    </row>
    <row r="2" spans="1:764" s="150" customFormat="1" ht="15" customHeight="1">
      <c r="A2" s="149" t="str">
        <f>IF('1'!$A$1=1,UG3,UL3)</f>
        <v>1.4 Dynamics of Goods Exports by Country*</v>
      </c>
      <c r="G2" s="244"/>
      <c r="H2" s="244"/>
      <c r="I2" s="244"/>
      <c r="J2" s="244"/>
      <c r="K2" s="244"/>
      <c r="L2" s="244"/>
      <c r="M2" s="244"/>
      <c r="N2" s="244"/>
      <c r="O2" s="244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2"/>
      <c r="EX2" s="152"/>
      <c r="EY2" s="152"/>
      <c r="EZ2" s="152"/>
      <c r="FA2" s="152"/>
      <c r="FB2" s="152"/>
      <c r="FC2" s="152"/>
      <c r="FD2" s="152"/>
      <c r="FE2" s="152"/>
      <c r="FF2" s="152"/>
      <c r="FG2" s="152"/>
      <c r="FH2" s="152"/>
      <c r="FI2" s="152"/>
      <c r="FJ2" s="152"/>
      <c r="FK2" s="153" t="s">
        <v>75</v>
      </c>
      <c r="FL2" s="153" t="s">
        <v>24</v>
      </c>
      <c r="FM2" s="154"/>
      <c r="FN2" s="155" t="s">
        <v>76</v>
      </c>
      <c r="FO2" s="155"/>
      <c r="FP2" s="155"/>
      <c r="FQ2" s="155" t="s">
        <v>77</v>
      </c>
      <c r="FR2" s="155"/>
      <c r="FS2" s="155"/>
      <c r="FT2" s="152"/>
      <c r="FU2" s="152"/>
      <c r="FV2" s="152"/>
      <c r="FW2" s="152"/>
      <c r="FX2" s="152"/>
      <c r="FY2" s="152"/>
      <c r="FZ2" s="152"/>
      <c r="GA2" s="152"/>
      <c r="GB2" s="152"/>
      <c r="GC2" s="152"/>
      <c r="GD2" s="152"/>
      <c r="GE2" s="152"/>
      <c r="GF2" s="152"/>
      <c r="GG2" s="156"/>
      <c r="GH2" s="156"/>
      <c r="GI2" s="156"/>
      <c r="GJ2" s="156"/>
      <c r="GK2" s="156"/>
      <c r="GL2" s="156"/>
      <c r="GM2" s="156"/>
      <c r="GN2" s="156"/>
      <c r="GO2" s="156"/>
      <c r="GP2" s="156"/>
      <c r="GQ2" s="156"/>
      <c r="GR2" s="156"/>
      <c r="GS2" s="156"/>
      <c r="GT2" s="168"/>
      <c r="GU2" s="156"/>
      <c r="GV2" s="156"/>
      <c r="GW2" s="156"/>
      <c r="GX2" s="156"/>
      <c r="GY2" s="156"/>
      <c r="GZ2" s="156"/>
      <c r="HA2" s="156"/>
      <c r="HB2" s="156"/>
      <c r="HC2" s="156"/>
      <c r="HD2" s="156"/>
      <c r="HE2" s="156"/>
      <c r="HF2" s="156"/>
      <c r="HG2" s="156"/>
      <c r="HH2" s="156"/>
      <c r="HI2" s="156"/>
      <c r="HJ2" s="156"/>
      <c r="HK2" s="156"/>
      <c r="HL2" s="156"/>
      <c r="HM2" s="156"/>
      <c r="HN2" s="156"/>
      <c r="HO2" s="156"/>
      <c r="HP2" s="156"/>
      <c r="HQ2" s="156"/>
      <c r="HR2" s="156"/>
      <c r="HS2" s="156"/>
      <c r="HT2" s="156"/>
      <c r="HU2" s="156"/>
      <c r="HV2" s="156"/>
      <c r="HW2" s="156"/>
      <c r="HX2" s="156"/>
      <c r="HY2" s="156"/>
      <c r="HZ2" s="156"/>
      <c r="IA2" s="156"/>
      <c r="IB2" s="156"/>
      <c r="IC2" s="156"/>
      <c r="ID2" s="156"/>
      <c r="IE2" s="156"/>
      <c r="IF2" s="156"/>
      <c r="IG2" s="156"/>
      <c r="IH2" s="156"/>
      <c r="II2" s="156"/>
      <c r="IJ2" s="156"/>
      <c r="IK2" s="156"/>
      <c r="IL2" s="156"/>
      <c r="IM2" s="156"/>
      <c r="IN2" s="156"/>
      <c r="IO2" s="156"/>
      <c r="IP2" s="156"/>
      <c r="IQ2" s="156"/>
      <c r="IR2" s="156"/>
      <c r="IS2" s="156"/>
      <c r="IT2" s="156"/>
      <c r="IU2" s="156"/>
      <c r="IV2" s="156"/>
      <c r="IW2" s="156"/>
      <c r="IX2" s="156"/>
      <c r="IY2" s="156"/>
      <c r="IZ2" s="156"/>
      <c r="JA2" s="156"/>
      <c r="JB2" s="156"/>
      <c r="JC2" s="156"/>
      <c r="JD2" s="156"/>
      <c r="JE2" s="156"/>
      <c r="JF2" s="156"/>
      <c r="JG2" s="156"/>
      <c r="JH2" s="156"/>
      <c r="JI2" s="156"/>
      <c r="JJ2" s="156"/>
      <c r="JK2" s="156"/>
      <c r="JL2" s="156"/>
      <c r="JM2" s="156"/>
      <c r="JN2" s="156"/>
      <c r="JO2" s="156"/>
      <c r="JP2" s="156"/>
      <c r="JQ2" s="156"/>
      <c r="JR2" s="156"/>
      <c r="JS2" s="156"/>
      <c r="JT2" s="156"/>
      <c r="JU2" s="156"/>
      <c r="JV2" s="156"/>
      <c r="JW2" s="156"/>
      <c r="JX2" s="156"/>
      <c r="JY2" s="156"/>
      <c r="JZ2" s="156"/>
      <c r="KA2" s="156"/>
      <c r="KB2" s="156"/>
      <c r="KC2" s="156"/>
      <c r="KD2" s="156"/>
      <c r="KE2" s="156"/>
      <c r="KF2" s="156"/>
      <c r="KG2" s="156"/>
      <c r="KH2" s="156"/>
      <c r="KI2" s="156"/>
      <c r="KJ2" s="156"/>
      <c r="KK2" s="156"/>
      <c r="KL2" s="156"/>
      <c r="KM2" s="156"/>
      <c r="KN2" s="156"/>
      <c r="KO2" s="156"/>
      <c r="KP2" s="156"/>
      <c r="KQ2" s="156"/>
      <c r="KR2" s="156"/>
      <c r="KS2" s="156"/>
      <c r="KT2" s="156"/>
      <c r="KU2" s="156"/>
      <c r="KV2" s="156"/>
      <c r="KW2" s="156"/>
      <c r="KX2" s="156"/>
      <c r="KY2" s="157"/>
      <c r="KZ2" s="156"/>
      <c r="LA2" s="156"/>
      <c r="LB2" s="156"/>
      <c r="LC2" s="156"/>
      <c r="LD2" s="156"/>
      <c r="LE2" s="156"/>
      <c r="LF2" s="156"/>
      <c r="LG2" s="156"/>
      <c r="LH2" s="156"/>
      <c r="LI2" s="156"/>
      <c r="LJ2" s="156"/>
      <c r="LK2" s="156"/>
      <c r="LL2" s="156"/>
      <c r="LM2" s="156"/>
      <c r="LN2" s="156"/>
      <c r="LO2" s="156"/>
      <c r="LP2" s="156"/>
      <c r="LQ2" s="156"/>
      <c r="LR2" s="156"/>
      <c r="LS2" s="156"/>
      <c r="LT2" s="156"/>
      <c r="LU2" s="156"/>
      <c r="LV2" s="156"/>
      <c r="LW2" s="156"/>
      <c r="LX2" s="156"/>
      <c r="LY2" s="156"/>
      <c r="LZ2" s="156"/>
      <c r="MA2" s="156"/>
      <c r="MB2" s="156"/>
      <c r="MC2" s="156"/>
      <c r="MD2" s="156"/>
      <c r="ME2" s="156"/>
      <c r="MF2" s="156"/>
      <c r="MG2" s="156"/>
      <c r="MH2" s="156"/>
      <c r="MI2" s="156"/>
      <c r="MJ2" s="156"/>
      <c r="MK2" s="156"/>
      <c r="ML2" s="156"/>
      <c r="MM2" s="156"/>
      <c r="MN2" s="156"/>
      <c r="MO2" s="156"/>
      <c r="MP2" s="156"/>
      <c r="MQ2" s="156"/>
      <c r="MR2" s="156"/>
      <c r="MS2" s="156"/>
      <c r="MT2" s="156"/>
      <c r="MU2" s="156"/>
      <c r="MV2" s="156"/>
      <c r="MW2" s="156"/>
      <c r="MX2" s="156"/>
      <c r="MY2" s="156"/>
      <c r="MZ2" s="156"/>
      <c r="NA2" s="156"/>
      <c r="NB2" s="156"/>
      <c r="NC2" s="156"/>
      <c r="ND2" s="156"/>
      <c r="NE2" s="156"/>
      <c r="NF2" s="156"/>
      <c r="NG2" s="156"/>
      <c r="NH2" s="156"/>
      <c r="NI2" s="156"/>
      <c r="NJ2" s="156"/>
      <c r="NK2" s="156"/>
      <c r="NL2" s="156"/>
      <c r="NM2" s="156"/>
      <c r="NN2" s="156"/>
      <c r="NO2" s="156"/>
      <c r="NP2" s="156"/>
      <c r="NQ2" s="156"/>
      <c r="NR2" s="156"/>
      <c r="NS2" s="156"/>
      <c r="NT2" s="156"/>
      <c r="NU2" s="156"/>
      <c r="NV2" s="156"/>
      <c r="NW2" s="156"/>
      <c r="NX2" s="156"/>
      <c r="NY2" s="156"/>
      <c r="NZ2" s="156"/>
      <c r="OA2" s="156"/>
      <c r="OB2" s="156"/>
      <c r="OC2" s="156"/>
      <c r="OD2" s="156"/>
      <c r="OE2" s="156"/>
      <c r="OF2" s="156"/>
      <c r="OG2" s="156"/>
      <c r="OH2" s="156"/>
      <c r="OI2" s="156"/>
      <c r="OJ2" s="156"/>
      <c r="OK2" s="156"/>
      <c r="OL2" s="156"/>
      <c r="OM2" s="156"/>
      <c r="ON2" s="156"/>
      <c r="OO2" s="156"/>
      <c r="OP2" s="156"/>
      <c r="OQ2" s="156"/>
      <c r="OR2" s="156"/>
      <c r="OS2" s="156"/>
      <c r="OT2" s="156"/>
      <c r="OU2" s="156"/>
      <c r="OV2" s="156"/>
      <c r="OW2" s="156"/>
      <c r="OX2" s="156"/>
      <c r="OY2" s="156"/>
      <c r="OZ2" s="156"/>
      <c r="PA2" s="156"/>
      <c r="PB2" s="156"/>
      <c r="PC2" s="156"/>
      <c r="PD2" s="156"/>
      <c r="PE2" s="156"/>
      <c r="PF2" s="156"/>
      <c r="PG2" s="156"/>
      <c r="PH2" s="156"/>
      <c r="PI2" s="156"/>
      <c r="PJ2" s="156"/>
      <c r="PK2" s="156"/>
      <c r="PL2" s="156"/>
      <c r="PM2" s="156"/>
      <c r="PN2" s="156"/>
      <c r="PO2" s="156"/>
      <c r="PP2" s="156"/>
      <c r="PQ2" s="156"/>
      <c r="PR2" s="156"/>
      <c r="PS2" s="156"/>
      <c r="PT2" s="156"/>
      <c r="PU2" s="156"/>
      <c r="PV2" s="156"/>
      <c r="PW2" s="156"/>
      <c r="PX2" s="156"/>
      <c r="PY2" s="156"/>
      <c r="PZ2" s="156"/>
      <c r="QA2" s="156"/>
      <c r="QB2" s="156"/>
      <c r="QC2" s="156"/>
      <c r="QD2" s="156"/>
      <c r="QE2" s="156"/>
      <c r="QF2" s="156"/>
      <c r="QG2" s="156"/>
      <c r="QH2" s="156"/>
      <c r="QI2" s="156"/>
      <c r="QJ2" s="156"/>
      <c r="QK2" s="156"/>
      <c r="QL2" s="156"/>
      <c r="QM2" s="156"/>
      <c r="QN2" s="156"/>
      <c r="QO2" s="156"/>
      <c r="QP2" s="156"/>
      <c r="QQ2" s="156"/>
      <c r="QR2" s="156"/>
      <c r="QS2" s="156"/>
      <c r="QT2" s="156"/>
      <c r="QU2" s="156"/>
      <c r="QV2" s="156"/>
      <c r="QW2" s="156"/>
      <c r="QX2" s="156"/>
      <c r="QY2" s="156"/>
      <c r="QZ2" s="156"/>
      <c r="RA2" s="156"/>
      <c r="RB2" s="156"/>
      <c r="RC2" s="156"/>
      <c r="RD2" s="156"/>
      <c r="RE2" s="156"/>
      <c r="RF2" s="156"/>
      <c r="RG2" s="156"/>
      <c r="RH2" s="156"/>
      <c r="RI2" s="156"/>
      <c r="RJ2" s="156"/>
      <c r="RK2" s="156"/>
      <c r="RL2" s="156"/>
      <c r="RM2" s="156"/>
      <c r="RN2" s="156"/>
      <c r="RO2" s="156"/>
      <c r="RP2" s="156"/>
      <c r="RQ2" s="156"/>
      <c r="RR2" s="156"/>
      <c r="RS2" s="156"/>
      <c r="RT2" s="156"/>
      <c r="RU2" s="156"/>
      <c r="RV2" s="156"/>
      <c r="RW2" s="156"/>
      <c r="RX2" s="156"/>
      <c r="RY2" s="156"/>
      <c r="RZ2" s="156"/>
      <c r="SA2" s="156"/>
      <c r="SB2" s="156"/>
      <c r="SC2" s="156"/>
      <c r="SD2" s="156"/>
      <c r="SE2" s="156"/>
      <c r="SF2" s="156"/>
      <c r="SG2" s="156"/>
      <c r="SH2" s="156"/>
      <c r="SI2" s="156"/>
      <c r="SJ2" s="156"/>
      <c r="SK2" s="156"/>
      <c r="SL2" s="156"/>
      <c r="SM2" s="156"/>
      <c r="SN2" s="156"/>
      <c r="SO2" s="156"/>
      <c r="SP2" s="156"/>
      <c r="SQ2" s="156"/>
      <c r="SR2" s="156"/>
      <c r="SS2" s="156"/>
      <c r="ST2" s="156"/>
      <c r="SU2" s="156"/>
      <c r="SV2" s="156"/>
      <c r="SW2" s="156"/>
      <c r="SX2" s="156"/>
      <c r="SY2" s="156"/>
      <c r="SZ2" s="156"/>
      <c r="TA2" s="156"/>
      <c r="TB2" s="156"/>
      <c r="TC2" s="156"/>
      <c r="TD2" s="156"/>
      <c r="TE2" s="156"/>
      <c r="TF2" s="156"/>
      <c r="TG2" s="156"/>
      <c r="TH2" s="156"/>
      <c r="TI2" s="156"/>
      <c r="TJ2" s="156"/>
      <c r="TK2" s="156"/>
      <c r="TL2" s="156"/>
      <c r="TM2" s="156"/>
      <c r="TN2" s="156"/>
      <c r="TO2" s="156"/>
      <c r="TP2" s="156"/>
      <c r="TQ2" s="156"/>
      <c r="TR2" s="156"/>
      <c r="TS2" s="156"/>
      <c r="TT2" s="156"/>
      <c r="TU2" s="156"/>
      <c r="TV2" s="156"/>
      <c r="TW2" s="156"/>
      <c r="TX2" s="156"/>
      <c r="TY2" s="156"/>
      <c r="TZ2" s="156"/>
      <c r="UA2" s="156"/>
      <c r="UB2" s="156"/>
      <c r="UC2" s="156"/>
      <c r="UD2" s="156"/>
      <c r="UE2" s="156"/>
      <c r="UF2" s="156"/>
      <c r="UG2" s="156"/>
      <c r="UH2" s="156"/>
      <c r="UI2" s="156"/>
      <c r="UJ2" s="156"/>
      <c r="UK2" s="156"/>
      <c r="UL2" s="156"/>
      <c r="UM2" s="156"/>
      <c r="UN2" s="156"/>
      <c r="UO2" s="156"/>
      <c r="UP2" s="156"/>
      <c r="UQ2" s="156"/>
      <c r="UR2" s="156"/>
      <c r="US2" s="156"/>
      <c r="UT2" s="156"/>
      <c r="UU2" s="156"/>
      <c r="UV2" s="156"/>
      <c r="UW2" s="156"/>
      <c r="UX2" s="156"/>
      <c r="UY2" s="157"/>
      <c r="UZ2" s="156"/>
      <c r="VA2" s="156"/>
      <c r="VB2" s="156"/>
      <c r="VC2" s="156"/>
      <c r="VD2" s="156"/>
      <c r="VE2" s="156"/>
      <c r="VF2" s="156"/>
      <c r="VG2" s="156"/>
      <c r="VH2" s="156"/>
      <c r="VI2" s="156"/>
      <c r="VJ2" s="156"/>
      <c r="VK2" s="156"/>
      <c r="VL2" s="156"/>
      <c r="VM2" s="156"/>
      <c r="VN2" s="156"/>
      <c r="VO2" s="156"/>
      <c r="VP2" s="156"/>
      <c r="VQ2" s="156"/>
      <c r="VR2" s="156"/>
      <c r="VS2" s="156"/>
      <c r="VT2" s="156"/>
      <c r="VU2" s="156"/>
      <c r="VV2" s="156"/>
      <c r="VW2" s="156"/>
      <c r="VX2" s="156"/>
      <c r="VY2" s="156"/>
      <c r="VZ2" s="156"/>
      <c r="WA2" s="156"/>
      <c r="WB2" s="156"/>
      <c r="WC2" s="156"/>
      <c r="WD2" s="156"/>
      <c r="WE2" s="156"/>
      <c r="WF2" s="156"/>
      <c r="WG2" s="156"/>
      <c r="WH2" s="156"/>
      <c r="WI2" s="156"/>
      <c r="WJ2" s="156"/>
      <c r="WK2" s="156"/>
      <c r="WL2" s="156"/>
      <c r="WM2" s="156"/>
      <c r="WN2" s="156"/>
      <c r="WO2" s="156"/>
      <c r="WP2" s="156"/>
      <c r="WQ2" s="156"/>
      <c r="WR2" s="156"/>
      <c r="WS2" s="156"/>
      <c r="WT2" s="156"/>
      <c r="WU2" s="156"/>
      <c r="WV2" s="156"/>
      <c r="WW2" s="156"/>
      <c r="WX2" s="156"/>
      <c r="WY2" s="156"/>
      <c r="WZ2" s="156"/>
      <c r="XA2" s="156"/>
      <c r="XB2" s="156"/>
      <c r="XC2" s="156"/>
      <c r="XD2" s="156"/>
      <c r="XE2" s="156"/>
      <c r="XF2" s="156"/>
      <c r="XG2" s="156"/>
      <c r="XH2" s="156"/>
      <c r="XI2" s="156"/>
      <c r="XJ2" s="156"/>
      <c r="XK2" s="156"/>
      <c r="XL2" s="156"/>
      <c r="XM2" s="156"/>
      <c r="XN2" s="156"/>
      <c r="XO2" s="156"/>
      <c r="XP2" s="156"/>
      <c r="XQ2" s="156"/>
      <c r="XR2" s="156"/>
      <c r="XS2" s="156"/>
      <c r="XT2" s="156"/>
      <c r="XU2" s="158"/>
      <c r="XV2" s="158"/>
      <c r="XW2" s="158"/>
      <c r="XX2" s="158"/>
      <c r="XY2" s="158"/>
      <c r="YE2" s="156"/>
      <c r="YF2" s="156"/>
      <c r="YG2" s="156"/>
      <c r="YH2" s="156"/>
      <c r="ZK2" s="156"/>
      <c r="ZL2" s="156"/>
      <c r="ZM2" s="156"/>
      <c r="ZN2" s="156"/>
      <c r="ZO2" s="156"/>
      <c r="AAC2" s="156"/>
      <c r="AAD2" s="156"/>
      <c r="AAE2" s="156"/>
      <c r="AAF2" s="156"/>
      <c r="AAG2" s="156"/>
      <c r="AAH2" s="156"/>
      <c r="AAI2" s="156"/>
      <c r="AAJ2" s="156"/>
      <c r="AAK2" s="156"/>
      <c r="AAL2" s="159"/>
      <c r="AAM2" s="159"/>
      <c r="AAN2" s="156"/>
      <c r="AAO2" s="156"/>
      <c r="AAP2" s="156"/>
      <c r="AAQ2" s="156"/>
      <c r="AAR2" s="156"/>
      <c r="AAS2" s="156"/>
      <c r="AAT2" s="156"/>
      <c r="AAU2" s="156"/>
      <c r="AAV2" s="156"/>
      <c r="AAW2" s="156"/>
      <c r="AAX2" s="156"/>
      <c r="AAY2" s="156"/>
      <c r="ABQ2" s="156"/>
      <c r="ABR2" s="156"/>
      <c r="ABS2" s="156"/>
      <c r="ABT2" s="156"/>
      <c r="ABU2" s="156"/>
      <c r="ABV2" s="156"/>
      <c r="ABW2" s="156"/>
      <c r="ABX2" s="156"/>
      <c r="ABY2" s="156"/>
      <c r="ABZ2" s="156"/>
      <c r="ACA2" s="156"/>
      <c r="ACB2" s="156"/>
      <c r="ACC2" s="156"/>
      <c r="ACD2" s="156"/>
      <c r="ACE2" s="156"/>
      <c r="ACF2" s="156"/>
      <c r="ACG2" s="156"/>
      <c r="ACH2" s="156"/>
      <c r="ACI2" s="156"/>
      <c r="ACJ2" s="156"/>
    </row>
    <row r="3" spans="1:764" s="150" customFormat="1" ht="13.2">
      <c r="A3" s="101" t="str">
        <f>IF('1'!$A$1=1,GL3,GN3)</f>
        <v>according to BPM6 methodology</v>
      </c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2"/>
      <c r="EX3" s="152"/>
      <c r="EY3" s="152"/>
      <c r="EZ3" s="152"/>
      <c r="FA3" s="152"/>
      <c r="FB3" s="152"/>
      <c r="FC3" s="152"/>
      <c r="FD3" s="152"/>
      <c r="FE3" s="152"/>
      <c r="FF3" s="152"/>
      <c r="FG3" s="152"/>
      <c r="FH3" s="152"/>
      <c r="FI3" s="152"/>
      <c r="FJ3" s="152"/>
      <c r="FK3" s="152"/>
      <c r="FL3" s="152"/>
      <c r="FM3" s="152"/>
      <c r="FN3" s="152"/>
      <c r="FO3" s="152"/>
      <c r="FP3" s="152"/>
      <c r="FQ3" s="152"/>
      <c r="FR3" s="152"/>
      <c r="FS3" s="152"/>
      <c r="FT3" s="152"/>
      <c r="FU3" s="152"/>
      <c r="FV3" s="152"/>
      <c r="FW3" s="152"/>
      <c r="FX3" s="152"/>
      <c r="FY3" s="152"/>
      <c r="FZ3" s="152"/>
      <c r="GA3" s="152"/>
      <c r="GB3" s="152"/>
      <c r="GC3" s="152"/>
      <c r="GD3" s="152"/>
      <c r="GE3" s="152"/>
      <c r="GF3" s="152"/>
      <c r="GG3" s="156"/>
      <c r="GH3" s="156"/>
      <c r="GI3" s="159"/>
      <c r="GJ3" s="159"/>
      <c r="GK3" s="159"/>
      <c r="GL3" s="373" t="s">
        <v>78</v>
      </c>
      <c r="GM3" s="156"/>
      <c r="GN3" s="374" t="s">
        <v>79</v>
      </c>
      <c r="GO3" s="156"/>
      <c r="GP3" s="156"/>
      <c r="GQ3" s="156"/>
      <c r="GR3" s="156"/>
      <c r="GS3" s="156"/>
      <c r="GT3" s="168"/>
      <c r="GU3" s="156"/>
      <c r="GV3" s="156"/>
      <c r="GW3" s="156"/>
      <c r="GX3" s="156"/>
      <c r="GY3" s="156"/>
      <c r="GZ3" s="156"/>
      <c r="HA3" s="156"/>
      <c r="HB3" s="156"/>
      <c r="HC3" s="156"/>
      <c r="HD3" s="156"/>
      <c r="HE3" s="156"/>
      <c r="HF3" s="156"/>
      <c r="HG3" s="156"/>
      <c r="HH3" s="156"/>
      <c r="HI3" s="156"/>
      <c r="HJ3" s="156"/>
      <c r="HK3" s="156"/>
      <c r="HL3" s="156"/>
      <c r="HM3" s="156"/>
      <c r="HN3" s="156"/>
      <c r="HO3" s="156"/>
      <c r="HP3" s="156"/>
      <c r="HQ3" s="156"/>
      <c r="HR3" s="156"/>
      <c r="HS3" s="156"/>
      <c r="HT3" s="156"/>
      <c r="HU3" s="156"/>
      <c r="HV3" s="156"/>
      <c r="HW3" s="156"/>
      <c r="HX3" s="156"/>
      <c r="HY3" s="156"/>
      <c r="HZ3" s="156"/>
      <c r="IA3" s="156"/>
      <c r="IB3" s="156"/>
      <c r="IC3" s="156"/>
      <c r="ID3" s="156"/>
      <c r="IE3" s="156"/>
      <c r="IF3" s="156"/>
      <c r="IG3" s="156"/>
      <c r="IH3" s="156"/>
      <c r="II3" s="156"/>
      <c r="IJ3" s="156"/>
      <c r="IK3" s="156"/>
      <c r="IL3" s="156"/>
      <c r="IM3" s="156"/>
      <c r="IN3" s="156"/>
      <c r="IO3" s="156"/>
      <c r="IP3" s="156"/>
      <c r="IQ3" s="156"/>
      <c r="IR3" s="156"/>
      <c r="IS3" s="156"/>
      <c r="IT3" s="156"/>
      <c r="IU3" s="156"/>
      <c r="IV3" s="156"/>
      <c r="IW3" s="156"/>
      <c r="IX3" s="156"/>
      <c r="IY3" s="156"/>
      <c r="IZ3" s="156"/>
      <c r="JA3" s="156"/>
      <c r="JB3" s="156"/>
      <c r="JC3" s="156"/>
      <c r="JD3" s="156"/>
      <c r="JE3" s="156"/>
      <c r="JF3" s="156"/>
      <c r="JG3" s="156"/>
      <c r="JH3" s="156"/>
      <c r="JI3" s="156"/>
      <c r="JJ3" s="156"/>
      <c r="JK3" s="156"/>
      <c r="JL3" s="156"/>
      <c r="JM3" s="156"/>
      <c r="JN3" s="156"/>
      <c r="JO3" s="156"/>
      <c r="JP3" s="156"/>
      <c r="JQ3" s="156"/>
      <c r="JR3" s="156"/>
      <c r="JS3" s="156"/>
      <c r="JT3" s="156"/>
      <c r="JU3" s="156"/>
      <c r="JV3" s="156"/>
      <c r="JW3" s="156"/>
      <c r="JX3" s="156"/>
      <c r="JY3" s="156"/>
      <c r="JZ3" s="156"/>
      <c r="KA3" s="156"/>
      <c r="KB3" s="156"/>
      <c r="KC3" s="156"/>
      <c r="KD3" s="156"/>
      <c r="KE3" s="156"/>
      <c r="KF3" s="156"/>
      <c r="KG3" s="156"/>
      <c r="KH3" s="156"/>
      <c r="KI3" s="156"/>
      <c r="KJ3" s="156"/>
      <c r="KK3" s="156"/>
      <c r="KL3" s="156"/>
      <c r="KM3" s="156"/>
      <c r="KN3" s="156"/>
      <c r="KO3" s="156"/>
      <c r="KP3" s="156"/>
      <c r="KQ3" s="156"/>
      <c r="KR3" s="156"/>
      <c r="KS3" s="156"/>
      <c r="KT3" s="156"/>
      <c r="KU3" s="156"/>
      <c r="KV3" s="156"/>
      <c r="KW3" s="156"/>
      <c r="KX3" s="156"/>
      <c r="KY3" s="157"/>
      <c r="KZ3" s="156"/>
      <c r="LA3" s="156"/>
      <c r="LB3" s="156"/>
      <c r="LC3" s="156"/>
      <c r="LD3" s="156"/>
      <c r="LE3" s="156"/>
      <c r="LF3" s="156"/>
      <c r="LG3" s="156"/>
      <c r="LH3" s="156"/>
      <c r="LI3" s="156"/>
      <c r="LJ3" s="156"/>
      <c r="LK3" s="156"/>
      <c r="LL3" s="156"/>
      <c r="LM3" s="156"/>
      <c r="LN3" s="156"/>
      <c r="LO3" s="156"/>
      <c r="LP3" s="156"/>
      <c r="LQ3" s="156"/>
      <c r="LR3" s="156"/>
      <c r="LS3" s="156"/>
      <c r="LT3" s="156"/>
      <c r="LU3" s="156"/>
      <c r="LV3" s="156"/>
      <c r="LW3" s="156"/>
      <c r="LX3" s="156"/>
      <c r="LY3" s="156"/>
      <c r="LZ3" s="156"/>
      <c r="MA3" s="156"/>
      <c r="MB3" s="156"/>
      <c r="MC3" s="156"/>
      <c r="MD3" s="156"/>
      <c r="ME3" s="156"/>
      <c r="MF3" s="156"/>
      <c r="MG3" s="156"/>
      <c r="MH3" s="156"/>
      <c r="MI3" s="156"/>
      <c r="MJ3" s="156"/>
      <c r="MK3" s="156"/>
      <c r="ML3" s="156"/>
      <c r="MM3" s="156"/>
      <c r="MN3" s="156"/>
      <c r="MO3" s="156"/>
      <c r="MP3" s="156"/>
      <c r="MQ3" s="156"/>
      <c r="MR3" s="156"/>
      <c r="MS3" s="156"/>
      <c r="MT3" s="156"/>
      <c r="MU3" s="156"/>
      <c r="MV3" s="156"/>
      <c r="MW3" s="156"/>
      <c r="MX3" s="156"/>
      <c r="MY3" s="156"/>
      <c r="MZ3" s="156"/>
      <c r="NA3" s="156"/>
      <c r="NB3" s="156"/>
      <c r="NC3" s="156"/>
      <c r="ND3" s="156"/>
      <c r="NE3" s="156"/>
      <c r="NF3" s="156"/>
      <c r="NG3" s="156"/>
      <c r="NH3" s="156"/>
      <c r="NI3" s="156"/>
      <c r="NJ3" s="156"/>
      <c r="NK3" s="156"/>
      <c r="NL3" s="156"/>
      <c r="NM3" s="156"/>
      <c r="NN3" s="156"/>
      <c r="NO3" s="156"/>
      <c r="NP3" s="156"/>
      <c r="NQ3" s="156"/>
      <c r="NR3" s="156"/>
      <c r="NS3" s="156"/>
      <c r="NT3" s="156"/>
      <c r="NU3" s="156"/>
      <c r="NV3" s="156"/>
      <c r="NW3" s="156"/>
      <c r="NX3" s="156"/>
      <c r="NY3" s="156"/>
      <c r="NZ3" s="156"/>
      <c r="OA3" s="156"/>
      <c r="OB3" s="156"/>
      <c r="OC3" s="156"/>
      <c r="OD3" s="156"/>
      <c r="OE3" s="156"/>
      <c r="OF3" s="156"/>
      <c r="OG3" s="156"/>
      <c r="OH3" s="156"/>
      <c r="OI3" s="156"/>
      <c r="OJ3" s="156"/>
      <c r="OK3" s="156"/>
      <c r="OL3" s="156"/>
      <c r="OM3" s="156"/>
      <c r="ON3" s="156"/>
      <c r="OO3" s="156"/>
      <c r="OP3" s="156"/>
      <c r="OQ3" s="156"/>
      <c r="OR3" s="156"/>
      <c r="OS3" s="156"/>
      <c r="OT3" s="156"/>
      <c r="OU3" s="156"/>
      <c r="OV3" s="156"/>
      <c r="OW3" s="156"/>
      <c r="OX3" s="156"/>
      <c r="OY3" s="156"/>
      <c r="OZ3" s="156"/>
      <c r="PA3" s="156"/>
      <c r="PB3" s="156"/>
      <c r="PC3" s="156"/>
      <c r="PD3" s="156"/>
      <c r="PE3" s="156"/>
      <c r="PF3" s="156"/>
      <c r="PG3" s="156"/>
      <c r="PH3" s="156"/>
      <c r="PI3" s="156"/>
      <c r="PJ3" s="156"/>
      <c r="PK3" s="156"/>
      <c r="PL3" s="156"/>
      <c r="PM3" s="156"/>
      <c r="PN3" s="156"/>
      <c r="PO3" s="156"/>
      <c r="PP3" s="156"/>
      <c r="PQ3" s="156"/>
      <c r="PR3" s="156"/>
      <c r="PS3" s="156"/>
      <c r="PT3" s="156"/>
      <c r="PU3" s="156"/>
      <c r="PV3" s="156"/>
      <c r="PW3" s="156"/>
      <c r="PX3" s="156"/>
      <c r="PY3" s="156"/>
      <c r="PZ3" s="156"/>
      <c r="QA3" s="156"/>
      <c r="QB3" s="156"/>
      <c r="QC3" s="156"/>
      <c r="QD3" s="156"/>
      <c r="QE3" s="156"/>
      <c r="QF3" s="156"/>
      <c r="QG3" s="156"/>
      <c r="QH3" s="156"/>
      <c r="QI3" s="156"/>
      <c r="QJ3" s="156"/>
      <c r="QK3" s="156"/>
      <c r="QL3" s="156"/>
      <c r="QM3" s="156"/>
      <c r="QN3" s="156"/>
      <c r="QO3" s="156"/>
      <c r="QP3" s="156"/>
      <c r="QQ3" s="156"/>
      <c r="QR3" s="156"/>
      <c r="QS3" s="156"/>
      <c r="QT3" s="156"/>
      <c r="QU3" s="156"/>
      <c r="QV3" s="156"/>
      <c r="QW3" s="156"/>
      <c r="QX3" s="156"/>
      <c r="QY3" s="156"/>
      <c r="QZ3" s="156"/>
      <c r="RA3" s="156"/>
      <c r="RB3" s="156"/>
      <c r="RC3" s="156"/>
      <c r="RD3" s="156"/>
      <c r="RE3" s="156"/>
      <c r="RF3" s="156"/>
      <c r="RG3" s="156"/>
      <c r="RH3" s="156"/>
      <c r="RI3" s="156"/>
      <c r="RJ3" s="156"/>
      <c r="RK3" s="156"/>
      <c r="RL3" s="156"/>
      <c r="RM3" s="156"/>
      <c r="RN3" s="156"/>
      <c r="RO3" s="156"/>
      <c r="RP3" s="156"/>
      <c r="RQ3" s="156"/>
      <c r="RR3" s="156"/>
      <c r="RS3" s="156"/>
      <c r="RT3" s="156"/>
      <c r="RU3" s="156"/>
      <c r="RV3" s="156"/>
      <c r="RW3" s="156"/>
      <c r="RX3" s="156"/>
      <c r="RY3" s="156"/>
      <c r="RZ3" s="156"/>
      <c r="SA3" s="156"/>
      <c r="SB3" s="156"/>
      <c r="SC3" s="156"/>
      <c r="SD3" s="156"/>
      <c r="SE3" s="156"/>
      <c r="SF3" s="156"/>
      <c r="SG3" s="156"/>
      <c r="SH3" s="156"/>
      <c r="SI3" s="156"/>
      <c r="SJ3" s="156"/>
      <c r="SK3" s="156"/>
      <c r="SL3" s="156"/>
      <c r="SM3" s="156"/>
      <c r="SN3" s="156"/>
      <c r="SO3" s="156"/>
      <c r="SP3" s="156"/>
      <c r="SQ3" s="156"/>
      <c r="SR3" s="156"/>
      <c r="SS3" s="156"/>
      <c r="ST3" s="156"/>
      <c r="SU3" s="156"/>
      <c r="SV3" s="156"/>
      <c r="SW3" s="156"/>
      <c r="SX3" s="156"/>
      <c r="SY3" s="156"/>
      <c r="SZ3" s="156"/>
      <c r="TA3" s="156"/>
      <c r="TB3" s="156"/>
      <c r="TC3" s="156"/>
      <c r="TD3" s="156"/>
      <c r="TE3" s="156"/>
      <c r="TF3" s="156"/>
      <c r="TG3" s="156"/>
      <c r="TH3" s="156"/>
      <c r="TI3" s="156"/>
      <c r="TJ3" s="156"/>
      <c r="TK3" s="156"/>
      <c r="TL3" s="156"/>
      <c r="TM3" s="156"/>
      <c r="TN3" s="156"/>
      <c r="TO3" s="156"/>
      <c r="TP3" s="156"/>
      <c r="TQ3" s="156"/>
      <c r="TR3" s="156"/>
      <c r="TS3" s="156"/>
      <c r="TT3" s="156"/>
      <c r="TU3" s="156"/>
      <c r="TV3" s="156"/>
      <c r="TW3" s="156"/>
      <c r="TX3" s="156"/>
      <c r="TY3" s="156"/>
      <c r="TZ3" s="156"/>
      <c r="UA3" s="156"/>
      <c r="UB3" s="156"/>
      <c r="UC3" s="156"/>
      <c r="UD3" s="156"/>
      <c r="UE3" s="156"/>
      <c r="UF3" s="156"/>
      <c r="UG3" s="156" t="s">
        <v>211</v>
      </c>
      <c r="UH3" s="156"/>
      <c r="UI3" s="156"/>
      <c r="UJ3" s="156"/>
      <c r="UK3" s="156"/>
      <c r="UL3" s="156" t="s">
        <v>212</v>
      </c>
      <c r="UM3" s="156"/>
      <c r="UN3" s="156"/>
      <c r="UO3" s="156"/>
      <c r="UP3" s="156"/>
      <c r="UQ3" s="156"/>
      <c r="UR3" s="156"/>
      <c r="US3" s="156"/>
      <c r="UT3" s="156"/>
      <c r="UU3" s="156"/>
      <c r="UV3" s="156"/>
      <c r="UW3" s="156"/>
      <c r="UX3" s="156"/>
      <c r="UY3" s="157"/>
      <c r="UZ3" s="156"/>
      <c r="VA3" s="156"/>
      <c r="VB3" s="156"/>
      <c r="VC3" s="156"/>
      <c r="VD3" s="156"/>
      <c r="VE3" s="156"/>
      <c r="VF3" s="156"/>
      <c r="VG3" s="156"/>
      <c r="VH3" s="156"/>
      <c r="VI3" s="156"/>
      <c r="VJ3" s="156"/>
      <c r="VK3" s="156"/>
      <c r="VL3" s="156"/>
      <c r="VM3" s="156"/>
      <c r="VN3" s="156"/>
      <c r="VO3" s="156"/>
      <c r="VP3" s="156"/>
      <c r="VQ3" s="156"/>
      <c r="VR3" s="156"/>
      <c r="VS3" s="156"/>
      <c r="VT3" s="156"/>
      <c r="VU3" s="156"/>
      <c r="VV3" s="156"/>
      <c r="VW3" s="156"/>
      <c r="VX3" s="156"/>
      <c r="VY3" s="156"/>
      <c r="VZ3" s="156"/>
      <c r="WA3" s="156"/>
      <c r="WB3" s="156"/>
      <c r="WC3" s="156"/>
      <c r="WD3" s="156"/>
      <c r="WE3" s="156"/>
      <c r="WF3" s="156"/>
      <c r="WG3" s="156"/>
      <c r="WH3" s="156"/>
      <c r="WI3" s="156"/>
      <c r="WJ3" s="156"/>
      <c r="WK3" s="156"/>
      <c r="WL3" s="156"/>
      <c r="WM3" s="156"/>
      <c r="WN3" s="156"/>
      <c r="WO3" s="156"/>
      <c r="WP3" s="156"/>
      <c r="WQ3" s="156"/>
      <c r="WR3" s="156"/>
      <c r="WS3" s="156"/>
      <c r="WT3" s="156"/>
      <c r="WU3" s="156"/>
      <c r="WV3" s="156"/>
      <c r="WW3" s="156"/>
      <c r="WX3" s="156"/>
      <c r="WY3" s="156"/>
      <c r="WZ3" s="156"/>
      <c r="XA3" s="156"/>
      <c r="XB3" s="156"/>
      <c r="XC3" s="156"/>
      <c r="XD3" s="156"/>
      <c r="XE3" s="156"/>
      <c r="XF3" s="156"/>
      <c r="XG3" s="156"/>
      <c r="XH3" s="156"/>
      <c r="XI3" s="156"/>
      <c r="XJ3" s="156"/>
      <c r="XK3" s="156"/>
      <c r="XL3" s="156"/>
      <c r="XM3" s="156"/>
      <c r="XN3" s="156"/>
      <c r="XO3" s="156"/>
      <c r="XP3" s="156"/>
      <c r="XQ3" s="156"/>
      <c r="XR3" s="156"/>
      <c r="XS3" s="156"/>
      <c r="XT3" s="156"/>
      <c r="XU3" s="158"/>
      <c r="XV3" s="158"/>
      <c r="XW3" s="158"/>
      <c r="XX3" s="158"/>
      <c r="XY3" s="158"/>
      <c r="YE3" s="156"/>
      <c r="YF3" s="156"/>
      <c r="YG3" s="156"/>
      <c r="YH3" s="156"/>
      <c r="ZK3" s="156"/>
      <c r="ZL3" s="156"/>
      <c r="ZM3" s="156"/>
      <c r="ZN3" s="156"/>
      <c r="ZO3" s="156"/>
      <c r="AAC3" s="156"/>
      <c r="AAD3" s="156"/>
      <c r="AAE3" s="156"/>
      <c r="AAF3" s="156"/>
      <c r="AAG3" s="156"/>
      <c r="AAH3" s="156"/>
      <c r="AAI3" s="156"/>
      <c r="AAJ3" s="156"/>
      <c r="AAK3" s="156"/>
      <c r="AAL3" s="159"/>
      <c r="AAM3" s="159"/>
      <c r="AAN3" s="156"/>
      <c r="AAO3" s="156"/>
      <c r="AAP3" s="156"/>
      <c r="AAQ3" s="156"/>
      <c r="AAR3" s="156"/>
      <c r="AAS3" s="156"/>
      <c r="AAT3" s="156"/>
      <c r="AAU3" s="156"/>
      <c r="AAV3" s="156"/>
      <c r="AAW3" s="156"/>
      <c r="AAX3" s="156"/>
      <c r="AAY3" s="156"/>
      <c r="ABQ3" s="156"/>
      <c r="ABR3" s="156"/>
      <c r="ABS3" s="156"/>
      <c r="ABT3" s="156"/>
      <c r="ABU3" s="156"/>
      <c r="ABV3" s="156"/>
      <c r="ABW3" s="156"/>
      <c r="ABX3" s="156"/>
      <c r="ABY3" s="156"/>
      <c r="ABZ3" s="156"/>
      <c r="ACA3" s="156"/>
      <c r="ACB3" s="156"/>
      <c r="ACC3" s="156"/>
      <c r="ACD3" s="156"/>
      <c r="ACE3" s="156"/>
      <c r="ACF3" s="156"/>
      <c r="ACG3" s="156"/>
      <c r="ACH3" s="156"/>
      <c r="ACI3" s="156"/>
      <c r="ACJ3" s="156"/>
    </row>
    <row r="4" spans="1:764" s="150" customFormat="1" ht="13.5" customHeight="1">
      <c r="A4" s="102" t="str">
        <f>IF('1'!$A$1=1," Млн грн","Million UAH")</f>
        <v>Million UAH</v>
      </c>
      <c r="B4" s="160"/>
      <c r="C4" s="160"/>
      <c r="D4" s="160"/>
      <c r="E4" s="160"/>
      <c r="F4" s="160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1"/>
      <c r="BQ4" s="161"/>
      <c r="BR4" s="161"/>
      <c r="BS4" s="161"/>
      <c r="BT4" s="161"/>
      <c r="BU4" s="161"/>
      <c r="BV4" s="161"/>
      <c r="BW4" s="161"/>
      <c r="BX4" s="161"/>
      <c r="BY4" s="161"/>
      <c r="BZ4" s="161"/>
      <c r="CA4" s="161"/>
      <c r="CB4" s="161"/>
      <c r="CC4" s="161"/>
      <c r="CD4" s="161"/>
      <c r="CE4" s="161"/>
      <c r="CF4" s="161"/>
      <c r="CG4" s="161"/>
      <c r="CH4" s="161"/>
      <c r="CI4" s="161"/>
      <c r="CJ4" s="161"/>
      <c r="CK4" s="161"/>
      <c r="CL4" s="161"/>
      <c r="CM4" s="161"/>
      <c r="CN4" s="161"/>
      <c r="CO4" s="161"/>
      <c r="CP4" s="161"/>
      <c r="CQ4" s="161"/>
      <c r="CR4" s="161"/>
      <c r="CS4" s="161"/>
      <c r="CT4" s="161"/>
      <c r="CU4" s="161"/>
      <c r="CV4" s="161"/>
      <c r="CW4" s="161"/>
      <c r="CX4" s="161"/>
      <c r="CY4" s="161"/>
      <c r="CZ4" s="161"/>
      <c r="DA4" s="161"/>
      <c r="DB4" s="161"/>
      <c r="DC4" s="161"/>
      <c r="DD4" s="161"/>
      <c r="DE4" s="161"/>
      <c r="DF4" s="161"/>
      <c r="DG4" s="161"/>
      <c r="DH4" s="161"/>
      <c r="DI4" s="161"/>
      <c r="DJ4" s="161"/>
      <c r="DK4" s="161"/>
      <c r="DL4" s="161"/>
      <c r="DM4" s="161"/>
      <c r="DN4" s="161"/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61"/>
      <c r="EF4" s="161"/>
      <c r="EG4" s="161"/>
      <c r="EH4" s="161"/>
      <c r="EI4" s="161"/>
      <c r="EJ4" s="161"/>
      <c r="EK4" s="161"/>
      <c r="EL4" s="161"/>
      <c r="EM4" s="161"/>
      <c r="EN4" s="161"/>
      <c r="EO4" s="161"/>
      <c r="EP4" s="161"/>
      <c r="EQ4" s="161"/>
      <c r="ER4" s="161"/>
      <c r="ES4" s="161"/>
      <c r="ET4" s="161"/>
      <c r="EU4" s="161"/>
      <c r="EV4" s="161"/>
      <c r="EW4" s="162"/>
      <c r="EX4" s="162"/>
      <c r="EY4" s="162"/>
      <c r="EZ4" s="162"/>
      <c r="FA4" s="162"/>
      <c r="FB4" s="162"/>
      <c r="FC4" s="162"/>
      <c r="FD4" s="162"/>
      <c r="FE4" s="162"/>
      <c r="FF4" s="162"/>
      <c r="FG4" s="162"/>
      <c r="FH4" s="162"/>
      <c r="FI4" s="162"/>
      <c r="FJ4" s="162"/>
      <c r="FK4" s="162"/>
      <c r="FL4" s="162"/>
      <c r="FM4" s="162"/>
      <c r="FN4" s="162"/>
      <c r="FO4" s="162"/>
      <c r="FP4" s="162"/>
      <c r="FQ4" s="162"/>
      <c r="FR4" s="162"/>
      <c r="FS4" s="162"/>
      <c r="FT4" s="162"/>
      <c r="FU4" s="162"/>
      <c r="FV4" s="162"/>
      <c r="FW4" s="162"/>
      <c r="FX4" s="162"/>
      <c r="FY4" s="162"/>
      <c r="FZ4" s="162"/>
      <c r="GA4" s="162"/>
      <c r="GB4" s="162"/>
      <c r="GC4" s="162"/>
      <c r="GD4" s="162"/>
      <c r="GE4" s="162"/>
      <c r="GF4" s="162"/>
      <c r="GG4" s="163"/>
      <c r="GH4" s="163"/>
      <c r="GI4" s="164"/>
      <c r="GJ4" s="165"/>
      <c r="GK4" s="165"/>
      <c r="GL4" s="375" t="s">
        <v>80</v>
      </c>
      <c r="GM4" s="376"/>
      <c r="GN4" s="377" t="s">
        <v>81</v>
      </c>
      <c r="GO4" s="378"/>
      <c r="GP4" s="163"/>
      <c r="GQ4" s="163"/>
      <c r="GR4" s="163"/>
      <c r="GS4" s="163"/>
      <c r="GT4" s="87"/>
      <c r="GU4" s="163"/>
      <c r="GV4" s="163"/>
      <c r="GW4" s="163"/>
      <c r="GX4" s="163"/>
      <c r="GY4" s="163"/>
      <c r="GZ4" s="163"/>
      <c r="HA4" s="163"/>
      <c r="HB4" s="163"/>
      <c r="HC4" s="163"/>
      <c r="HD4" s="163"/>
      <c r="HE4" s="163"/>
      <c r="HF4" s="163"/>
      <c r="HG4" s="163"/>
      <c r="HH4" s="163"/>
      <c r="HI4" s="163"/>
      <c r="HJ4" s="163"/>
      <c r="HK4" s="163"/>
      <c r="HL4" s="163"/>
      <c r="HM4" s="163"/>
      <c r="HN4" s="163"/>
      <c r="HO4" s="163"/>
      <c r="HP4" s="163"/>
      <c r="HQ4" s="163"/>
      <c r="HR4" s="163"/>
      <c r="HS4" s="163"/>
      <c r="HT4" s="163"/>
      <c r="HU4" s="163"/>
      <c r="HV4" s="163"/>
      <c r="HW4" s="163"/>
      <c r="HX4" s="163"/>
      <c r="HY4" s="163"/>
      <c r="HZ4" s="163"/>
      <c r="IA4" s="163"/>
      <c r="IB4" s="163"/>
      <c r="IC4" s="163"/>
      <c r="ID4" s="163"/>
      <c r="IE4" s="163"/>
      <c r="IF4" s="163"/>
      <c r="IG4" s="163"/>
      <c r="IH4" s="163"/>
      <c r="II4" s="163"/>
      <c r="IJ4" s="163"/>
      <c r="IK4" s="163"/>
      <c r="IL4" s="163"/>
      <c r="IM4" s="163"/>
      <c r="IN4" s="163"/>
      <c r="IO4" s="163"/>
      <c r="IP4" s="163"/>
      <c r="IQ4" s="163"/>
      <c r="IR4" s="163"/>
      <c r="IS4" s="163"/>
      <c r="IT4" s="163"/>
      <c r="IU4" s="163"/>
      <c r="IV4" s="163"/>
      <c r="IW4" s="163"/>
      <c r="IX4" s="163"/>
      <c r="IY4" s="163"/>
      <c r="IZ4" s="163"/>
      <c r="JA4" s="163"/>
      <c r="JB4" s="163"/>
      <c r="JC4" s="163"/>
      <c r="JD4" s="163"/>
      <c r="JE4" s="163"/>
      <c r="JF4" s="163"/>
      <c r="JG4" s="163"/>
      <c r="JH4" s="163"/>
      <c r="JI4" s="163"/>
      <c r="JJ4" s="163"/>
      <c r="JK4" s="163"/>
      <c r="JL4" s="163"/>
      <c r="JM4" s="163"/>
      <c r="JN4" s="163"/>
      <c r="JO4" s="163"/>
      <c r="JP4" s="163"/>
      <c r="JQ4" s="163"/>
      <c r="JR4" s="163"/>
      <c r="JS4" s="163"/>
      <c r="JT4" s="163"/>
      <c r="JU4" s="163"/>
      <c r="JV4" s="163"/>
      <c r="JW4" s="163"/>
      <c r="JX4" s="163"/>
      <c r="JY4" s="163"/>
      <c r="JZ4" s="163"/>
      <c r="KA4" s="163"/>
      <c r="KB4" s="163"/>
      <c r="KC4" s="163"/>
      <c r="KD4" s="163"/>
      <c r="KE4" s="163"/>
      <c r="KF4" s="163"/>
      <c r="KG4" s="163"/>
      <c r="KH4" s="163"/>
      <c r="KI4" s="163"/>
      <c r="KJ4" s="163"/>
      <c r="KK4" s="163"/>
      <c r="KL4" s="163"/>
      <c r="KM4" s="163"/>
      <c r="KN4" s="163"/>
      <c r="KO4" s="163"/>
      <c r="KP4" s="163"/>
      <c r="KQ4" s="163"/>
      <c r="KR4" s="163"/>
      <c r="KS4" s="163"/>
      <c r="KT4" s="163"/>
      <c r="KU4" s="163"/>
      <c r="KV4" s="163"/>
      <c r="KW4" s="163"/>
      <c r="KX4" s="163"/>
      <c r="KY4" s="166"/>
      <c r="KZ4" s="163"/>
      <c r="LA4" s="163"/>
      <c r="LB4" s="163"/>
      <c r="LC4" s="163"/>
      <c r="LD4" s="163"/>
      <c r="LE4" s="163"/>
      <c r="LF4" s="163"/>
      <c r="LG4" s="163"/>
      <c r="LH4" s="163"/>
      <c r="LI4" s="163"/>
      <c r="LJ4" s="163"/>
      <c r="LK4" s="163"/>
      <c r="LL4" s="163"/>
      <c r="LM4" s="163"/>
      <c r="LN4" s="163"/>
      <c r="LO4" s="163"/>
      <c r="LP4" s="163"/>
      <c r="LQ4" s="163"/>
      <c r="LR4" s="163"/>
      <c r="LS4" s="163"/>
      <c r="LT4" s="163"/>
      <c r="LU4" s="163"/>
      <c r="LV4" s="163"/>
      <c r="LW4" s="163"/>
      <c r="LX4" s="163"/>
      <c r="LY4" s="163"/>
      <c r="LZ4" s="163"/>
      <c r="MA4" s="163"/>
      <c r="MB4" s="163"/>
      <c r="MC4" s="163"/>
      <c r="MD4" s="163"/>
      <c r="ME4" s="163"/>
      <c r="MF4" s="163"/>
      <c r="MG4" s="163"/>
      <c r="MH4" s="163"/>
      <c r="MI4" s="163"/>
      <c r="MJ4" s="163"/>
      <c r="MK4" s="163"/>
      <c r="ML4" s="163"/>
      <c r="MM4" s="163"/>
      <c r="MN4" s="163"/>
      <c r="MO4" s="163"/>
      <c r="MP4" s="163"/>
      <c r="MQ4" s="163"/>
      <c r="MR4" s="163"/>
      <c r="MS4" s="163"/>
      <c r="MT4" s="163"/>
      <c r="MU4" s="163"/>
      <c r="MV4" s="163"/>
      <c r="MW4" s="163"/>
      <c r="MX4" s="163"/>
      <c r="MY4" s="163"/>
      <c r="MZ4" s="163"/>
      <c r="NA4" s="163"/>
      <c r="NB4" s="163"/>
      <c r="NC4" s="163"/>
      <c r="ND4" s="163"/>
      <c r="NE4" s="163"/>
      <c r="NF4" s="163"/>
      <c r="NG4" s="163"/>
      <c r="NH4" s="163"/>
      <c r="NI4" s="163"/>
      <c r="NJ4" s="163"/>
      <c r="NK4" s="163"/>
      <c r="NL4" s="163"/>
      <c r="NM4" s="163"/>
      <c r="NN4" s="163"/>
      <c r="NO4" s="163"/>
      <c r="NP4" s="163"/>
      <c r="NQ4" s="163"/>
      <c r="NR4" s="163"/>
      <c r="NS4" s="163"/>
      <c r="NT4" s="163"/>
      <c r="NU4" s="163"/>
      <c r="NV4" s="163"/>
      <c r="NW4" s="163"/>
      <c r="NX4" s="163"/>
      <c r="NY4" s="163"/>
      <c r="NZ4" s="163"/>
      <c r="OA4" s="163"/>
      <c r="OB4" s="163"/>
      <c r="OC4" s="163"/>
      <c r="OD4" s="163"/>
      <c r="OE4" s="163"/>
      <c r="OF4" s="163"/>
      <c r="OG4" s="163"/>
      <c r="OH4" s="163"/>
      <c r="OI4" s="163"/>
      <c r="OJ4" s="163"/>
      <c r="OK4" s="163"/>
      <c r="OL4" s="163"/>
      <c r="OM4" s="163"/>
      <c r="ON4" s="163"/>
      <c r="OO4" s="163"/>
      <c r="OP4" s="163"/>
      <c r="OQ4" s="163"/>
      <c r="OR4" s="163"/>
      <c r="OS4" s="163"/>
      <c r="OT4" s="163"/>
      <c r="OU4" s="163"/>
      <c r="OV4" s="163"/>
      <c r="OW4" s="163"/>
      <c r="OX4" s="163"/>
      <c r="OY4" s="163"/>
      <c r="OZ4" s="163"/>
      <c r="PA4" s="163"/>
      <c r="PB4" s="163"/>
      <c r="PC4" s="163"/>
      <c r="PD4" s="163"/>
      <c r="PE4" s="163"/>
      <c r="PF4" s="163"/>
      <c r="PG4" s="163"/>
      <c r="PH4" s="163"/>
      <c r="PI4" s="163"/>
      <c r="PJ4" s="163"/>
      <c r="PK4" s="163"/>
      <c r="PL4" s="163"/>
      <c r="PM4" s="163"/>
      <c r="PN4" s="163"/>
      <c r="PO4" s="163"/>
      <c r="PP4" s="163"/>
      <c r="PQ4" s="163"/>
      <c r="PR4" s="163"/>
      <c r="PS4" s="163"/>
      <c r="PT4" s="163"/>
      <c r="PU4" s="163"/>
      <c r="PV4" s="163"/>
      <c r="PW4" s="163"/>
      <c r="PX4" s="163"/>
      <c r="PY4" s="163"/>
      <c r="PZ4" s="163"/>
      <c r="QA4" s="163"/>
      <c r="QB4" s="163"/>
      <c r="QC4" s="163"/>
      <c r="QD4" s="163"/>
      <c r="QE4" s="163"/>
      <c r="QF4" s="163"/>
      <c r="QG4" s="163"/>
      <c r="QH4" s="163"/>
      <c r="QI4" s="163"/>
      <c r="QJ4" s="163"/>
      <c r="QK4" s="163"/>
      <c r="QL4" s="163"/>
      <c r="QM4" s="163"/>
      <c r="QN4" s="163"/>
      <c r="QO4" s="163"/>
      <c r="QP4" s="163"/>
      <c r="QQ4" s="163"/>
      <c r="QR4" s="163"/>
      <c r="QS4" s="163"/>
      <c r="QT4" s="163"/>
      <c r="QU4" s="163"/>
      <c r="QV4" s="163"/>
      <c r="QW4" s="163"/>
      <c r="QX4" s="163"/>
      <c r="QY4" s="163"/>
      <c r="QZ4" s="163"/>
      <c r="RA4" s="163"/>
      <c r="RB4" s="163"/>
      <c r="RC4" s="163"/>
      <c r="RD4" s="163"/>
      <c r="RE4" s="163"/>
      <c r="RF4" s="163"/>
      <c r="RG4" s="163"/>
      <c r="RH4" s="163"/>
      <c r="RI4" s="163"/>
      <c r="RJ4" s="163"/>
      <c r="RK4" s="163"/>
      <c r="RL4" s="163"/>
      <c r="RM4" s="163"/>
      <c r="RN4" s="163"/>
      <c r="RO4" s="163"/>
      <c r="RP4" s="163"/>
      <c r="RQ4" s="163"/>
      <c r="RR4" s="163"/>
      <c r="RS4" s="163"/>
      <c r="RT4" s="163"/>
      <c r="RU4" s="163"/>
      <c r="RV4" s="163"/>
      <c r="RW4" s="163"/>
      <c r="RX4" s="163"/>
      <c r="RY4" s="163"/>
      <c r="RZ4" s="163"/>
      <c r="SA4" s="163"/>
      <c r="SB4" s="163"/>
      <c r="SC4" s="163"/>
      <c r="SD4" s="163"/>
      <c r="SE4" s="163"/>
      <c r="SF4" s="163"/>
      <c r="SG4" s="163"/>
      <c r="SH4" s="163"/>
      <c r="SI4" s="163"/>
      <c r="SJ4" s="163"/>
      <c r="SK4" s="163"/>
      <c r="SL4" s="163"/>
      <c r="SM4" s="163"/>
      <c r="SN4" s="163"/>
      <c r="SO4" s="163"/>
      <c r="SP4" s="163"/>
      <c r="SQ4" s="163"/>
      <c r="SR4" s="163"/>
      <c r="SS4" s="163"/>
      <c r="ST4" s="163"/>
      <c r="SU4" s="163"/>
      <c r="SV4" s="163"/>
      <c r="SW4" s="163"/>
      <c r="SX4" s="163"/>
      <c r="SY4" s="163"/>
      <c r="SZ4" s="163"/>
      <c r="TA4" s="163"/>
      <c r="TB4" s="163"/>
      <c r="TC4" s="163"/>
      <c r="TD4" s="163"/>
      <c r="TE4" s="163"/>
      <c r="TF4" s="163"/>
      <c r="TG4" s="163"/>
      <c r="TH4" s="163"/>
      <c r="TI4" s="163"/>
      <c r="TJ4" s="163"/>
      <c r="TK4" s="163"/>
      <c r="TL4" s="163"/>
      <c r="TM4" s="163"/>
      <c r="TN4" s="163"/>
      <c r="TO4" s="163"/>
      <c r="TP4" s="163"/>
      <c r="TQ4" s="163"/>
      <c r="TR4" s="163"/>
      <c r="TS4" s="163"/>
      <c r="TT4" s="163"/>
      <c r="TU4" s="163"/>
      <c r="TV4" s="163"/>
      <c r="TW4" s="163"/>
      <c r="TX4" s="163"/>
      <c r="TY4" s="163"/>
      <c r="TZ4" s="163"/>
      <c r="UA4" s="163"/>
      <c r="UB4" s="163"/>
      <c r="UC4" s="163"/>
      <c r="UD4" s="163"/>
      <c r="UE4" s="163"/>
      <c r="UF4" s="163"/>
      <c r="UG4" s="163"/>
      <c r="UH4" s="163"/>
      <c r="UI4" s="163"/>
      <c r="UJ4" s="163"/>
      <c r="UK4" s="163"/>
      <c r="UL4" s="163"/>
      <c r="UM4" s="163"/>
      <c r="UN4" s="163"/>
      <c r="UO4" s="163"/>
      <c r="UP4" s="163"/>
      <c r="UQ4" s="163"/>
      <c r="UR4" s="163"/>
      <c r="US4" s="163"/>
      <c r="UT4" s="163"/>
      <c r="UU4" s="163"/>
      <c r="UV4" s="163"/>
      <c r="UW4" s="163"/>
      <c r="UX4" s="163"/>
      <c r="UY4" s="166"/>
      <c r="UZ4" s="163"/>
      <c r="VA4" s="163"/>
      <c r="VB4" s="163"/>
      <c r="VC4" s="163"/>
      <c r="VD4" s="163"/>
      <c r="VE4" s="163"/>
      <c r="VF4" s="163"/>
      <c r="VG4" s="163"/>
      <c r="VH4" s="163"/>
      <c r="VI4" s="163"/>
      <c r="VJ4" s="163"/>
      <c r="VK4" s="163"/>
      <c r="VL4" s="163"/>
      <c r="VM4" s="163"/>
      <c r="VN4" s="163"/>
      <c r="VO4" s="163"/>
      <c r="VP4" s="163"/>
      <c r="VQ4" s="163"/>
      <c r="VR4" s="163"/>
      <c r="VS4" s="163"/>
      <c r="VT4" s="163"/>
      <c r="VU4" s="163"/>
      <c r="VV4" s="163"/>
      <c r="VW4" s="163"/>
      <c r="VX4" s="163"/>
      <c r="VY4" s="163"/>
      <c r="VZ4" s="163"/>
      <c r="WA4" s="163"/>
      <c r="WB4" s="163"/>
      <c r="WC4" s="163"/>
      <c r="WD4" s="163"/>
      <c r="WE4" s="163"/>
      <c r="WF4" s="163"/>
      <c r="WG4" s="163"/>
      <c r="WH4" s="163"/>
      <c r="WI4" s="163"/>
      <c r="WJ4" s="163"/>
      <c r="WK4" s="163"/>
      <c r="WL4" s="163"/>
      <c r="WM4" s="163"/>
      <c r="WN4" s="163"/>
      <c r="WO4" s="163"/>
      <c r="WP4" s="163"/>
      <c r="WQ4" s="163"/>
      <c r="WR4" s="163"/>
      <c r="WS4" s="163"/>
      <c r="WT4" s="163"/>
      <c r="WU4" s="163"/>
      <c r="WV4" s="163"/>
      <c r="WW4" s="163"/>
      <c r="WX4" s="163"/>
      <c r="WY4" s="163"/>
      <c r="WZ4" s="163"/>
      <c r="XA4" s="163"/>
      <c r="XB4" s="163"/>
      <c r="XC4" s="163"/>
      <c r="XD4" s="163"/>
      <c r="XE4" s="163"/>
      <c r="XF4" s="163"/>
      <c r="XG4" s="163"/>
      <c r="XH4" s="163"/>
      <c r="XI4" s="163"/>
      <c r="XJ4" s="163"/>
      <c r="XK4" s="163"/>
      <c r="XL4" s="163"/>
      <c r="XM4" s="163"/>
      <c r="XN4" s="163"/>
      <c r="XO4" s="163"/>
      <c r="XP4" s="163"/>
      <c r="XQ4" s="163"/>
      <c r="XR4" s="163"/>
      <c r="XS4" s="163"/>
      <c r="XT4" s="163"/>
      <c r="XU4" s="167"/>
      <c r="XV4" s="167"/>
      <c r="XW4" s="167"/>
      <c r="XX4" s="167"/>
      <c r="XY4" s="167"/>
      <c r="XZ4" s="132"/>
      <c r="YA4" s="132"/>
      <c r="YB4" s="132"/>
      <c r="YC4" s="132"/>
      <c r="YE4" s="156"/>
      <c r="YF4" s="156"/>
      <c r="YG4" s="156"/>
      <c r="YH4" s="156"/>
      <c r="YM4"/>
      <c r="YN4"/>
      <c r="YO4"/>
      <c r="YP4"/>
      <c r="YQ4"/>
      <c r="ZK4" s="156"/>
      <c r="ZL4" s="156"/>
      <c r="ZM4" s="156"/>
      <c r="ZN4" s="156"/>
      <c r="ZO4" s="156"/>
      <c r="AAC4" s="156"/>
      <c r="AAD4" s="156" t="s">
        <v>75</v>
      </c>
      <c r="AAE4" s="156" t="s">
        <v>82</v>
      </c>
      <c r="AAF4" s="156"/>
      <c r="AAG4" s="156"/>
      <c r="AAH4" s="156"/>
      <c r="AAI4" s="156"/>
      <c r="AAJ4" s="156"/>
      <c r="AAK4" s="156"/>
      <c r="AAL4" s="159" t="s">
        <v>83</v>
      </c>
      <c r="AAM4" s="159" t="s">
        <v>84</v>
      </c>
      <c r="AAN4" s="156"/>
      <c r="AAO4" s="156"/>
      <c r="AAP4" s="156"/>
      <c r="AAQ4" s="156"/>
      <c r="AAR4" s="156"/>
      <c r="AAS4" s="156"/>
      <c r="AAT4" s="156"/>
      <c r="AAU4" s="156"/>
      <c r="AAV4" s="156"/>
      <c r="AAW4" s="156"/>
      <c r="AAX4" s="156"/>
      <c r="AAY4" s="156"/>
      <c r="ABQ4" s="156"/>
      <c r="ABR4" s="168"/>
      <c r="ABS4" s="156"/>
      <c r="ABT4" s="156"/>
      <c r="ABU4" s="156"/>
      <c r="ABV4" s="156"/>
      <c r="ABW4" s="156"/>
      <c r="ABX4" s="156"/>
      <c r="ABY4" s="156"/>
      <c r="ABZ4" s="156"/>
      <c r="ACA4" s="156"/>
      <c r="ACB4" s="156"/>
      <c r="ACC4" s="156"/>
      <c r="ACD4" s="156"/>
      <c r="ACE4" s="156"/>
      <c r="ACF4" s="156"/>
      <c r="ACG4" s="156"/>
      <c r="ACH4" s="156"/>
      <c r="ACI4" s="156"/>
      <c r="ACJ4" s="156"/>
    </row>
    <row r="5" spans="1:764" ht="17.7" customHeight="1">
      <c r="A5" s="412" t="str">
        <f>IF('1'!$A$1=1,C5,E5)</f>
        <v>Rank</v>
      </c>
      <c r="B5" s="414" t="str">
        <f>IF('1'!$A$1=1,D5,F5)</f>
        <v>Countries</v>
      </c>
      <c r="C5" s="416" t="s">
        <v>31</v>
      </c>
      <c r="D5" s="418" t="s">
        <v>32</v>
      </c>
      <c r="E5" s="418" t="s">
        <v>33</v>
      </c>
      <c r="F5" s="418" t="s">
        <v>34</v>
      </c>
      <c r="G5" s="399">
        <v>2015</v>
      </c>
      <c r="H5" s="399">
        <v>2016</v>
      </c>
      <c r="I5" s="399">
        <v>2017</v>
      </c>
      <c r="J5" s="399">
        <v>2018</v>
      </c>
      <c r="K5" s="399">
        <v>2019</v>
      </c>
      <c r="L5" s="399">
        <v>2020</v>
      </c>
      <c r="M5" s="399">
        <v>2021</v>
      </c>
      <c r="N5" s="399">
        <v>2022</v>
      </c>
      <c r="O5" s="420">
        <v>2023</v>
      </c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  <c r="BI5" s="169"/>
      <c r="BJ5" s="169"/>
      <c r="BK5" s="169"/>
      <c r="BL5" s="169"/>
      <c r="BM5" s="169"/>
      <c r="BN5" s="169"/>
      <c r="BO5" s="169"/>
      <c r="BP5" s="169"/>
      <c r="BQ5" s="169"/>
      <c r="BR5" s="169"/>
      <c r="BS5" s="169"/>
      <c r="BT5" s="169"/>
      <c r="BU5" s="169"/>
      <c r="BV5" s="169"/>
      <c r="BW5" s="169"/>
      <c r="BX5" s="169"/>
      <c r="BY5" s="169"/>
      <c r="BZ5" s="169"/>
      <c r="CA5" s="169"/>
      <c r="CB5" s="169"/>
      <c r="CC5" s="169"/>
      <c r="CD5" s="169"/>
      <c r="CE5" s="169"/>
      <c r="CF5" s="169"/>
      <c r="CG5" s="169"/>
      <c r="CH5" s="169"/>
      <c r="CI5" s="169"/>
      <c r="CJ5" s="169"/>
      <c r="CK5" s="169"/>
      <c r="CL5" s="169"/>
      <c r="CM5" s="169"/>
      <c r="CN5" s="169"/>
      <c r="CO5" s="169"/>
      <c r="CP5" s="169"/>
      <c r="CQ5" s="169"/>
      <c r="CR5" s="169"/>
      <c r="CS5" s="169"/>
      <c r="CT5" s="169"/>
      <c r="CU5" s="169"/>
      <c r="CV5" s="169"/>
      <c r="CW5" s="169"/>
      <c r="CX5" s="169"/>
      <c r="CY5" s="169"/>
      <c r="CZ5" s="169"/>
      <c r="DA5" s="169"/>
      <c r="DB5" s="169"/>
      <c r="DC5" s="169"/>
      <c r="DD5" s="169"/>
      <c r="DE5" s="169"/>
      <c r="DF5" s="169"/>
      <c r="DG5" s="169"/>
      <c r="DH5" s="169"/>
      <c r="DI5" s="169"/>
      <c r="DJ5" s="169"/>
      <c r="DK5" s="169"/>
      <c r="DL5" s="169"/>
      <c r="DM5" s="169"/>
      <c r="DN5" s="169"/>
      <c r="DO5" s="169"/>
      <c r="DP5" s="169"/>
      <c r="DQ5" s="169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  <c r="ER5" s="169"/>
      <c r="ES5" s="169"/>
      <c r="ET5" s="169"/>
      <c r="EU5" s="169"/>
      <c r="EV5" s="169"/>
      <c r="EW5" s="170"/>
      <c r="EX5" s="170"/>
      <c r="EY5" s="170"/>
      <c r="EZ5" s="170"/>
      <c r="FA5" s="170"/>
      <c r="FB5" s="170"/>
      <c r="FC5" s="170"/>
      <c r="FD5" s="170"/>
      <c r="FE5" s="170"/>
      <c r="FF5" s="170"/>
      <c r="FG5" s="170"/>
      <c r="FH5" s="170"/>
      <c r="FI5" s="170"/>
      <c r="FJ5" s="170"/>
      <c r="FK5" s="170"/>
      <c r="FL5" s="170"/>
      <c r="FM5" s="170"/>
      <c r="FN5" s="170"/>
      <c r="FO5" s="170"/>
      <c r="FP5" s="170"/>
      <c r="FQ5" s="170"/>
      <c r="FR5" s="170"/>
      <c r="FS5" s="170"/>
      <c r="FT5" s="170"/>
      <c r="FU5" s="170"/>
      <c r="FV5" s="170"/>
      <c r="FW5" s="170"/>
      <c r="FX5" s="170"/>
      <c r="FY5" s="170"/>
      <c r="FZ5" s="170"/>
      <c r="GA5" s="170"/>
      <c r="GB5" s="170"/>
      <c r="GC5" s="170"/>
      <c r="GD5" s="170"/>
      <c r="GE5" s="170"/>
      <c r="GF5" s="170"/>
      <c r="GG5" s="165"/>
      <c r="GH5" s="165"/>
      <c r="GI5" s="171"/>
      <c r="GJ5" s="165" t="s">
        <v>85</v>
      </c>
      <c r="GK5" s="165"/>
      <c r="GL5" s="165"/>
      <c r="GM5" s="171" t="s">
        <v>86</v>
      </c>
      <c r="GN5" s="165"/>
      <c r="GO5" s="165"/>
      <c r="GP5" s="165"/>
      <c r="GQ5" s="165"/>
      <c r="GR5" s="165"/>
      <c r="GS5" s="165"/>
      <c r="GT5" s="165"/>
      <c r="GU5" s="165"/>
      <c r="GV5" s="165"/>
      <c r="GW5" s="165"/>
      <c r="GX5" s="165"/>
      <c r="GY5" s="165"/>
      <c r="GZ5" s="165"/>
      <c r="HA5" s="165"/>
      <c r="HB5" s="165"/>
      <c r="HC5" s="165"/>
      <c r="HD5" s="165"/>
      <c r="HE5" s="165"/>
      <c r="HF5" s="165"/>
      <c r="HG5" s="165"/>
      <c r="HH5" s="165"/>
      <c r="HI5" s="165"/>
      <c r="HJ5" s="165"/>
      <c r="HK5" s="165"/>
      <c r="HL5" s="165"/>
      <c r="HM5" s="165"/>
      <c r="HN5" s="165"/>
      <c r="HO5" s="165"/>
      <c r="HP5" s="165"/>
      <c r="HQ5" s="165"/>
      <c r="HR5" s="165"/>
      <c r="HS5" s="165"/>
      <c r="HT5" s="165"/>
      <c r="HU5" s="165"/>
      <c r="HV5" s="165"/>
      <c r="HW5" s="165"/>
      <c r="HX5" s="165"/>
      <c r="HY5" s="165"/>
      <c r="HZ5" s="165"/>
      <c r="IA5" s="165"/>
      <c r="IB5" s="165"/>
      <c r="IC5" s="165"/>
      <c r="ID5" s="165"/>
      <c r="IE5" s="165"/>
      <c r="IF5" s="165"/>
      <c r="IG5" s="165"/>
      <c r="IH5" s="165"/>
      <c r="II5" s="165"/>
      <c r="IJ5" s="165"/>
      <c r="IK5" s="165"/>
      <c r="IL5" s="165"/>
      <c r="IM5" s="165"/>
      <c r="IN5" s="165"/>
      <c r="IO5" s="165"/>
      <c r="IP5" s="165"/>
      <c r="IQ5" s="165"/>
      <c r="IR5" s="165"/>
      <c r="IS5" s="165"/>
      <c r="IT5" s="165"/>
      <c r="IU5" s="165"/>
      <c r="IV5" s="165"/>
      <c r="IW5" s="165"/>
      <c r="IX5" s="165"/>
      <c r="IY5" s="165"/>
      <c r="IZ5" s="165"/>
      <c r="JA5" s="165"/>
      <c r="JB5" s="165"/>
      <c r="JC5" s="165"/>
      <c r="JD5" s="165"/>
      <c r="JE5" s="165"/>
      <c r="JF5" s="165"/>
      <c r="JG5" s="165"/>
      <c r="JH5" s="165"/>
      <c r="JI5" s="165"/>
      <c r="JJ5" s="165"/>
      <c r="JK5" s="165"/>
      <c r="JL5" s="165"/>
      <c r="JM5" s="165"/>
      <c r="JN5" s="165"/>
      <c r="JO5" s="165"/>
      <c r="JP5" s="165"/>
      <c r="JQ5" s="165"/>
      <c r="JR5" s="165"/>
      <c r="JS5" s="165"/>
      <c r="JT5" s="165"/>
      <c r="JU5" s="165"/>
      <c r="JV5" s="165"/>
      <c r="JW5" s="165"/>
      <c r="JX5" s="165"/>
      <c r="JY5" s="165"/>
      <c r="JZ5" s="165"/>
      <c r="KA5" s="165"/>
      <c r="KB5" s="165"/>
      <c r="KC5" s="165"/>
      <c r="KD5" s="165"/>
      <c r="KE5" s="165"/>
      <c r="KF5" s="165"/>
      <c r="KG5" s="165"/>
      <c r="KH5" s="165"/>
      <c r="KI5" s="165"/>
      <c r="KJ5" s="165"/>
      <c r="KK5" s="165"/>
      <c r="KL5" s="165"/>
      <c r="KM5" s="165"/>
      <c r="KN5" s="165"/>
      <c r="KO5" s="165"/>
      <c r="KP5" s="165"/>
      <c r="KQ5" s="165"/>
      <c r="KR5" s="165"/>
      <c r="KS5" s="165"/>
      <c r="KT5" s="165"/>
      <c r="KU5" s="165" t="s">
        <v>87</v>
      </c>
      <c r="KV5" s="165"/>
      <c r="KW5" s="165"/>
      <c r="KX5" s="165" t="s">
        <v>88</v>
      </c>
      <c r="KY5" s="172"/>
      <c r="KZ5" s="165"/>
      <c r="LA5" s="165"/>
      <c r="LB5" s="165"/>
      <c r="LC5" s="165"/>
      <c r="LD5" s="165"/>
      <c r="LE5" s="165"/>
      <c r="LF5" s="165"/>
      <c r="LG5" s="165"/>
      <c r="LH5" s="165"/>
      <c r="LI5" s="165"/>
      <c r="LJ5" s="165"/>
      <c r="LK5" s="165"/>
      <c r="LL5" s="165"/>
      <c r="LM5" s="165"/>
      <c r="LN5" s="165"/>
      <c r="LO5" s="165"/>
      <c r="LP5" s="165"/>
      <c r="LQ5" s="165"/>
      <c r="LR5" s="165"/>
      <c r="LS5" s="165"/>
      <c r="LT5" s="165"/>
      <c r="LU5" s="165"/>
      <c r="LV5" s="165"/>
      <c r="LW5" s="165"/>
      <c r="LX5" s="165"/>
      <c r="LY5" s="165"/>
      <c r="LZ5" s="165"/>
      <c r="MA5" s="165"/>
      <c r="MB5" s="165"/>
      <c r="MC5" s="165"/>
      <c r="MD5" s="165"/>
      <c r="ME5" s="165"/>
      <c r="MF5" s="165"/>
      <c r="MG5" s="165"/>
      <c r="MH5" s="165"/>
      <c r="MI5" s="165"/>
      <c r="MJ5" s="165"/>
      <c r="MK5" s="165"/>
      <c r="ML5" s="165"/>
      <c r="MM5" s="165"/>
      <c r="MN5" s="165"/>
      <c r="MO5" s="165"/>
      <c r="MP5" s="165"/>
      <c r="MQ5" s="165"/>
      <c r="MR5" s="165"/>
      <c r="MS5" s="165"/>
      <c r="MT5" s="165"/>
      <c r="MU5" s="165"/>
      <c r="MV5" s="165"/>
      <c r="MW5" s="165"/>
      <c r="MX5" s="165"/>
      <c r="MY5" s="165"/>
      <c r="MZ5" s="165"/>
      <c r="NA5" s="165"/>
      <c r="NB5" s="165"/>
      <c r="NC5" s="165"/>
      <c r="ND5" s="165"/>
      <c r="NE5" s="165"/>
      <c r="NF5" s="165"/>
      <c r="NG5" s="165"/>
      <c r="NH5" s="165"/>
      <c r="NI5" s="165"/>
      <c r="NJ5" s="165"/>
      <c r="NK5" s="165"/>
      <c r="NL5" s="165"/>
      <c r="NM5" s="165"/>
      <c r="NN5" s="165"/>
      <c r="NO5" s="165"/>
      <c r="NP5" s="165"/>
      <c r="NQ5" s="165"/>
      <c r="NR5" s="165"/>
      <c r="NS5" s="165"/>
      <c r="NT5" s="165"/>
      <c r="NU5" s="165"/>
      <c r="NV5" s="165"/>
      <c r="NW5" s="165"/>
      <c r="NX5" s="165"/>
      <c r="NY5" s="165"/>
      <c r="NZ5" s="165"/>
      <c r="OA5" s="165"/>
      <c r="OB5" s="165"/>
      <c r="OC5" s="165"/>
      <c r="OD5" s="165"/>
      <c r="OE5" s="165"/>
      <c r="OF5" s="165"/>
      <c r="OG5" s="165"/>
      <c r="OH5" s="165"/>
      <c r="OI5" s="165"/>
      <c r="OJ5" s="165"/>
      <c r="OK5" s="165"/>
      <c r="OL5" s="165"/>
      <c r="OM5" s="165"/>
      <c r="ON5" s="165"/>
      <c r="OO5" s="165"/>
      <c r="OP5" s="165"/>
      <c r="OQ5" s="165"/>
      <c r="OR5" s="165"/>
      <c r="OS5" s="165"/>
      <c r="OT5" s="165"/>
      <c r="OU5" s="165"/>
      <c r="OV5" s="165"/>
      <c r="OW5" s="165"/>
      <c r="OX5" s="165"/>
      <c r="OY5" s="165"/>
      <c r="OZ5" s="165"/>
      <c r="PA5" s="165"/>
      <c r="PB5" s="165"/>
      <c r="PC5" s="165"/>
      <c r="PD5" s="165"/>
      <c r="PE5" s="165"/>
      <c r="PF5" s="165"/>
      <c r="PG5" s="165"/>
      <c r="PH5" s="165"/>
      <c r="PI5" s="165"/>
      <c r="PJ5" s="165"/>
      <c r="PK5" s="165"/>
      <c r="PL5" s="165"/>
      <c r="PM5" s="165"/>
      <c r="PN5" s="165"/>
      <c r="PO5" s="165"/>
      <c r="PP5" s="165"/>
      <c r="PQ5" s="165"/>
      <c r="PR5" s="165"/>
      <c r="PS5" s="165"/>
      <c r="PT5" s="165"/>
      <c r="PU5" s="165"/>
      <c r="PV5" s="165"/>
      <c r="PW5" s="165"/>
      <c r="PX5" s="165"/>
      <c r="PY5" s="165"/>
      <c r="PZ5" s="165"/>
      <c r="QA5" s="165"/>
      <c r="QB5" s="165"/>
      <c r="QC5" s="165"/>
      <c r="QD5" s="165"/>
      <c r="QE5" s="165"/>
      <c r="QF5" s="165"/>
      <c r="QG5" s="165"/>
      <c r="QH5" s="165"/>
      <c r="QI5" s="165"/>
      <c r="QJ5" s="165"/>
      <c r="QK5" s="165"/>
      <c r="QL5" s="165"/>
      <c r="QM5" s="165"/>
      <c r="QN5" s="165"/>
      <c r="QO5" s="165"/>
      <c r="QP5" s="165"/>
      <c r="QQ5" s="165"/>
      <c r="QR5" s="165"/>
      <c r="QS5" s="165"/>
      <c r="QT5" s="165"/>
      <c r="QU5" s="165"/>
      <c r="QV5" s="165"/>
      <c r="QW5" s="165"/>
      <c r="QX5" s="165"/>
      <c r="QY5" s="165"/>
      <c r="QZ5" s="165"/>
      <c r="RA5" s="165"/>
      <c r="RB5" s="165"/>
      <c r="RC5" s="165"/>
      <c r="RD5" s="165"/>
      <c r="RE5" s="165"/>
      <c r="RF5" s="165"/>
      <c r="RG5" s="165"/>
      <c r="RH5" s="165"/>
      <c r="RI5" s="165"/>
      <c r="RJ5" s="165"/>
      <c r="RK5" s="165"/>
      <c r="RL5" s="165"/>
      <c r="RM5" s="165"/>
      <c r="RN5" s="165"/>
      <c r="RO5" s="165"/>
      <c r="RP5" s="165"/>
      <c r="RQ5" s="165"/>
      <c r="RR5" s="165"/>
      <c r="RS5" s="165"/>
      <c r="RT5" s="165"/>
      <c r="RU5" s="165"/>
      <c r="RV5" s="165"/>
      <c r="RW5" s="165"/>
      <c r="RX5" s="165"/>
      <c r="RY5" s="165"/>
      <c r="RZ5" s="165"/>
      <c r="SA5" s="165"/>
      <c r="SB5" s="165"/>
      <c r="SC5" s="165"/>
      <c r="SD5" s="165"/>
      <c r="SE5" s="165"/>
      <c r="SF5" s="165"/>
      <c r="SG5" s="165"/>
      <c r="SH5" s="165"/>
      <c r="SI5" s="165"/>
      <c r="SJ5" s="165"/>
      <c r="SK5" s="165"/>
      <c r="SL5" s="165"/>
      <c r="SM5" s="165"/>
      <c r="SN5" s="165"/>
      <c r="SO5" s="165"/>
      <c r="SP5" s="165"/>
      <c r="SQ5" s="165"/>
      <c r="SR5" s="165"/>
      <c r="SS5" s="165"/>
      <c r="ST5" s="165"/>
      <c r="SU5" s="165"/>
      <c r="SV5" s="165"/>
      <c r="SW5" s="165"/>
      <c r="SX5" s="165"/>
      <c r="SY5" s="165"/>
      <c r="SZ5" s="165"/>
      <c r="TA5" s="165"/>
      <c r="TB5" s="165"/>
      <c r="TC5" s="165"/>
      <c r="TD5" s="165"/>
      <c r="TE5" s="165"/>
      <c r="TF5" s="165"/>
      <c r="TG5" s="165"/>
      <c r="TH5" s="165"/>
      <c r="TI5" s="165"/>
      <c r="TJ5" s="165"/>
      <c r="TK5" s="165"/>
      <c r="TL5" s="165"/>
      <c r="TM5" s="165"/>
      <c r="TN5" s="165"/>
      <c r="TO5" s="165"/>
      <c r="TP5" s="165"/>
      <c r="TQ5" s="165"/>
      <c r="TR5" s="165"/>
      <c r="TS5" s="165"/>
      <c r="TT5" s="165"/>
      <c r="TU5" s="165"/>
      <c r="TV5" s="165"/>
      <c r="TW5" s="165"/>
      <c r="TX5" s="165"/>
      <c r="TY5" s="165"/>
      <c r="TZ5" s="165"/>
      <c r="UA5" s="165"/>
      <c r="UB5" s="165"/>
      <c r="UC5" s="165"/>
      <c r="UD5" s="165"/>
      <c r="UE5" s="165"/>
      <c r="UF5" s="165"/>
      <c r="UG5" s="165"/>
      <c r="UH5" s="165"/>
      <c r="UI5" s="165"/>
      <c r="UJ5" s="165"/>
      <c r="UK5" s="165"/>
      <c r="UL5" s="165"/>
      <c r="UM5" s="165"/>
      <c r="UN5" s="165"/>
      <c r="UO5" s="165"/>
      <c r="UP5" s="165"/>
      <c r="UQ5" s="165"/>
      <c r="UR5" s="165"/>
      <c r="US5" s="165"/>
      <c r="UT5" s="165"/>
      <c r="UU5" s="165"/>
      <c r="UV5" s="165"/>
      <c r="UW5" s="165"/>
      <c r="UX5" s="165"/>
      <c r="UY5" s="172"/>
      <c r="UZ5" s="165"/>
      <c r="VA5" s="165"/>
      <c r="VB5" s="165"/>
      <c r="VC5" s="165"/>
      <c r="VD5" s="165"/>
      <c r="VE5" s="165"/>
      <c r="VF5" s="165"/>
      <c r="VG5" s="165"/>
      <c r="VH5" s="165"/>
      <c r="VI5" s="165"/>
      <c r="VJ5" s="165"/>
      <c r="VK5" s="165"/>
      <c r="VL5" s="165"/>
      <c r="VM5" s="165"/>
      <c r="VN5" s="165"/>
      <c r="VO5" s="165"/>
      <c r="VP5" s="165"/>
      <c r="VQ5" s="165"/>
      <c r="VR5" s="165"/>
      <c r="VS5" s="165"/>
      <c r="VT5" s="165"/>
      <c r="VU5" s="165"/>
      <c r="VV5" s="165"/>
      <c r="VW5" s="165"/>
      <c r="VX5" s="165"/>
      <c r="VY5" s="165"/>
      <c r="VZ5" s="165"/>
      <c r="WA5" s="165"/>
      <c r="WB5" s="165"/>
      <c r="WC5" s="165"/>
      <c r="WD5" s="165"/>
      <c r="WE5" s="165"/>
      <c r="WF5" s="165"/>
      <c r="WG5" s="165"/>
      <c r="WH5" s="165"/>
      <c r="WI5" s="165"/>
      <c r="WJ5" s="165"/>
      <c r="WK5" s="165"/>
      <c r="WL5" s="165"/>
      <c r="WM5" s="165"/>
      <c r="WN5" s="165"/>
      <c r="WO5" s="165"/>
      <c r="WP5" s="165"/>
      <c r="WQ5" s="165"/>
      <c r="WR5" s="165"/>
      <c r="WS5" s="165"/>
      <c r="WT5" s="165"/>
      <c r="WU5" s="165"/>
      <c r="WV5" s="165"/>
      <c r="WW5" s="165"/>
      <c r="WX5" s="165"/>
      <c r="WY5" s="165"/>
      <c r="WZ5" s="165"/>
      <c r="XA5" s="165"/>
      <c r="XB5" s="165"/>
      <c r="XC5" s="165"/>
      <c r="XD5" s="165"/>
      <c r="XE5" s="165"/>
      <c r="XF5" s="165"/>
      <c r="XG5" s="165"/>
      <c r="XH5" s="165"/>
      <c r="XI5" s="165"/>
      <c r="XJ5" s="165"/>
      <c r="XK5" s="165"/>
      <c r="XL5" s="165"/>
      <c r="XM5" s="165"/>
      <c r="XN5" s="165"/>
      <c r="XO5" s="165"/>
      <c r="XP5" s="165"/>
      <c r="XQ5" s="165"/>
      <c r="XR5" s="165"/>
      <c r="XS5" s="165"/>
      <c r="XT5" s="165"/>
      <c r="XU5" s="174"/>
      <c r="XV5" s="174"/>
      <c r="XW5" s="174"/>
      <c r="XX5" s="174"/>
      <c r="XY5" s="174"/>
      <c r="XZ5" s="173"/>
      <c r="YA5" s="173"/>
      <c r="YB5" s="173"/>
      <c r="YC5" s="173"/>
      <c r="ABR5" s="175"/>
    </row>
    <row r="6" spans="1:764" ht="15" customHeight="1">
      <c r="A6" s="413"/>
      <c r="B6" s="415"/>
      <c r="C6" s="417"/>
      <c r="D6" s="419"/>
      <c r="E6" s="419"/>
      <c r="F6" s="419"/>
      <c r="G6" s="422"/>
      <c r="H6" s="422"/>
      <c r="I6" s="422"/>
      <c r="J6" s="422"/>
      <c r="K6" s="422"/>
      <c r="L6" s="422"/>
      <c r="M6" s="422"/>
      <c r="N6" s="422"/>
      <c r="O6" s="421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76"/>
      <c r="BS6" s="176"/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76"/>
      <c r="CF6" s="176"/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76"/>
      <c r="CS6" s="176"/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76"/>
      <c r="DF6" s="176"/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76"/>
      <c r="DS6" s="176"/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76"/>
      <c r="EF6" s="176"/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176"/>
      <c r="ES6" s="176"/>
      <c r="ET6" s="176"/>
      <c r="EU6" s="176"/>
      <c r="EV6" s="176"/>
      <c r="EW6" s="177"/>
      <c r="EX6" s="177"/>
      <c r="EY6" s="177"/>
      <c r="EZ6" s="177"/>
      <c r="FA6" s="177"/>
      <c r="FB6" s="177"/>
      <c r="FC6" s="177"/>
      <c r="FD6" s="177"/>
      <c r="FE6" s="177"/>
      <c r="FF6" s="177"/>
      <c r="FG6" s="177"/>
      <c r="FH6" s="177"/>
      <c r="FI6" s="177"/>
      <c r="FJ6" s="177"/>
      <c r="FK6" s="177"/>
      <c r="FL6" s="177"/>
      <c r="FM6" s="177"/>
      <c r="FN6" s="153" t="s">
        <v>75</v>
      </c>
      <c r="FO6" s="153" t="s">
        <v>24</v>
      </c>
      <c r="FP6" s="154"/>
      <c r="FQ6" s="155" t="s">
        <v>89</v>
      </c>
      <c r="FR6" s="155"/>
      <c r="FS6" s="155"/>
      <c r="FT6" s="155" t="s">
        <v>90</v>
      </c>
      <c r="FU6" s="155"/>
      <c r="FV6" s="155"/>
      <c r="FW6" s="177"/>
      <c r="FX6" s="177"/>
      <c r="FY6" s="177"/>
      <c r="FZ6" s="177"/>
      <c r="GA6" s="177"/>
      <c r="GB6" s="177"/>
      <c r="GC6" s="177"/>
      <c r="GD6" s="177"/>
      <c r="GE6" s="177"/>
      <c r="GF6" s="177"/>
      <c r="GG6" s="154"/>
      <c r="GH6" s="154"/>
      <c r="GJ6" s="154"/>
      <c r="GK6" s="170" t="s">
        <v>91</v>
      </c>
      <c r="GL6" s="170" t="s">
        <v>92</v>
      </c>
      <c r="GM6" s="170" t="s">
        <v>93</v>
      </c>
      <c r="GN6" s="165"/>
      <c r="GO6" s="154"/>
      <c r="GP6" s="154"/>
      <c r="GQ6" s="154"/>
      <c r="GR6" s="154"/>
      <c r="GS6" s="154"/>
      <c r="GT6" s="154"/>
      <c r="GU6" s="154"/>
      <c r="GV6" s="154"/>
      <c r="GW6" s="154"/>
      <c r="GX6" s="154"/>
      <c r="GY6" s="154"/>
      <c r="GZ6" s="154"/>
      <c r="HA6" s="154"/>
      <c r="HB6" s="154"/>
      <c r="HC6" s="154"/>
      <c r="HD6" s="154"/>
      <c r="HE6" s="154"/>
      <c r="HF6" s="154"/>
      <c r="HG6" s="154"/>
      <c r="HH6" s="154"/>
      <c r="HI6" s="154"/>
      <c r="HJ6" s="154"/>
      <c r="HK6" s="154"/>
      <c r="HL6" s="154"/>
      <c r="HM6" s="154"/>
      <c r="HN6" s="154"/>
      <c r="HO6" s="154"/>
      <c r="HP6" s="154"/>
      <c r="HQ6" s="154"/>
      <c r="HR6" s="154"/>
      <c r="HS6" s="154"/>
      <c r="HT6" s="154"/>
      <c r="HU6" s="154"/>
      <c r="HV6" s="154"/>
      <c r="HW6" s="154"/>
      <c r="HX6" s="154"/>
      <c r="HY6" s="154"/>
      <c r="HZ6" s="154"/>
      <c r="IA6" s="154"/>
      <c r="IB6" s="154"/>
      <c r="IC6" s="154"/>
      <c r="ID6" s="154"/>
      <c r="IE6" s="154"/>
      <c r="IF6" s="154"/>
      <c r="IG6" s="154"/>
      <c r="IH6" s="154"/>
      <c r="II6" s="154"/>
      <c r="IJ6" s="154"/>
      <c r="IK6" s="154"/>
      <c r="IL6" s="154"/>
      <c r="IM6" s="154"/>
      <c r="IN6" s="154"/>
      <c r="IO6" s="154"/>
      <c r="IP6" s="154"/>
      <c r="IQ6" s="154"/>
      <c r="IR6" s="154"/>
      <c r="IS6" s="154"/>
      <c r="IT6" s="154"/>
      <c r="IU6" s="154"/>
      <c r="IV6" s="154"/>
      <c r="IW6" s="154"/>
      <c r="IX6" s="154"/>
      <c r="IY6" s="154"/>
      <c r="IZ6" s="154"/>
      <c r="JA6" s="154"/>
      <c r="JB6" s="154"/>
      <c r="JC6" s="154"/>
      <c r="JD6" s="154"/>
      <c r="JE6" s="154"/>
      <c r="JF6" s="154"/>
      <c r="JG6" s="154"/>
      <c r="JH6" s="154"/>
      <c r="JI6" s="154"/>
      <c r="JJ6" s="154"/>
      <c r="JK6" s="154"/>
      <c r="JL6" s="154"/>
      <c r="JM6" s="154"/>
      <c r="JN6" s="154"/>
      <c r="JO6" s="154"/>
      <c r="JP6" s="154"/>
      <c r="JQ6" s="154"/>
      <c r="JR6" s="154"/>
      <c r="JS6" s="154"/>
      <c r="JT6" s="154"/>
      <c r="JU6" s="154"/>
      <c r="JV6" s="154"/>
      <c r="JW6" s="154"/>
      <c r="JX6" s="154"/>
      <c r="JY6" s="154"/>
      <c r="JZ6" s="154"/>
      <c r="KA6" s="180" t="s">
        <v>75</v>
      </c>
      <c r="KB6" s="153" t="s">
        <v>24</v>
      </c>
      <c r="KC6" s="154"/>
      <c r="KD6" s="155" t="s">
        <v>89</v>
      </c>
      <c r="KE6" s="155"/>
      <c r="KF6" s="155"/>
      <c r="KG6" s="155" t="s">
        <v>90</v>
      </c>
      <c r="KH6" s="155"/>
      <c r="KI6" s="155"/>
      <c r="KJ6" s="154"/>
      <c r="KK6" s="154"/>
      <c r="KL6" s="154"/>
      <c r="KM6" s="154"/>
      <c r="KN6" s="154"/>
      <c r="KO6" s="154"/>
      <c r="KP6" s="154"/>
      <c r="KQ6" s="154"/>
      <c r="KR6" s="154"/>
      <c r="KS6" s="154"/>
      <c r="KT6" s="154"/>
      <c r="KU6" s="154"/>
      <c r="KV6" s="154"/>
      <c r="KW6" s="154"/>
      <c r="KX6" s="154"/>
      <c r="KY6" s="178"/>
      <c r="KZ6" s="154"/>
      <c r="LA6" s="154"/>
      <c r="LB6" s="154"/>
      <c r="LC6" s="154"/>
      <c r="LD6" s="154"/>
      <c r="LE6" s="154"/>
      <c r="LF6" s="154"/>
      <c r="LG6" s="154"/>
      <c r="LH6" s="154"/>
      <c r="LI6" s="154"/>
      <c r="LJ6" s="154"/>
      <c r="LK6" s="154"/>
      <c r="LL6" s="154"/>
      <c r="LM6" s="154"/>
      <c r="LN6" s="154"/>
      <c r="LO6" s="154"/>
      <c r="LP6" s="154"/>
      <c r="LQ6" s="154"/>
      <c r="LR6" s="154"/>
      <c r="LS6" s="154"/>
      <c r="LT6" s="154"/>
      <c r="LU6" s="154"/>
      <c r="LV6" s="154"/>
      <c r="LW6" s="154"/>
      <c r="LX6" s="154"/>
      <c r="LY6" s="154"/>
      <c r="LZ6" s="154"/>
      <c r="MA6" s="154"/>
      <c r="MB6" s="154"/>
      <c r="MC6" s="154"/>
      <c r="MD6" s="154"/>
      <c r="ME6" s="154"/>
      <c r="MF6" s="154"/>
      <c r="MG6" s="154"/>
      <c r="MH6" s="154"/>
      <c r="MI6" s="154"/>
      <c r="MJ6" s="154"/>
      <c r="MK6" s="154"/>
      <c r="ML6" s="154"/>
      <c r="MM6" s="154"/>
      <c r="MN6" s="154"/>
      <c r="MO6" s="154"/>
      <c r="MP6" s="154"/>
      <c r="MQ6" s="154"/>
      <c r="MR6" s="154"/>
      <c r="MS6" s="154"/>
      <c r="MT6" s="154"/>
      <c r="MU6" s="154"/>
      <c r="MV6" s="154"/>
      <c r="MW6" s="154"/>
      <c r="MX6" s="154"/>
      <c r="MY6" s="154"/>
      <c r="MZ6" s="154"/>
      <c r="NA6" s="154"/>
      <c r="NB6" s="154"/>
      <c r="NC6" s="154"/>
      <c r="ND6" s="154"/>
      <c r="NE6" s="154"/>
      <c r="NF6" s="154"/>
      <c r="NG6" s="154"/>
      <c r="NH6" s="154"/>
      <c r="NI6" s="154"/>
      <c r="NJ6" s="154"/>
      <c r="NK6" s="154"/>
      <c r="NL6" s="154"/>
      <c r="NM6" s="154"/>
      <c r="NN6" s="154"/>
      <c r="NO6" s="154"/>
      <c r="NP6" s="154"/>
      <c r="NQ6" s="154"/>
      <c r="NR6" s="154"/>
      <c r="NS6" s="154"/>
      <c r="NT6" s="154"/>
      <c r="NU6" s="154"/>
      <c r="NV6" s="154"/>
      <c r="NW6" s="154"/>
      <c r="NX6" s="154"/>
      <c r="NY6" s="154"/>
      <c r="NZ6" s="154"/>
      <c r="OA6" s="154"/>
      <c r="OB6" s="154"/>
      <c r="OC6" s="154"/>
      <c r="OD6" s="154"/>
      <c r="OE6" s="154"/>
      <c r="OF6" s="154"/>
      <c r="OG6" s="154"/>
      <c r="OH6" s="154"/>
      <c r="OI6" s="154"/>
      <c r="OJ6" s="154"/>
      <c r="OK6" s="154"/>
      <c r="OL6" s="154"/>
      <c r="OM6" s="154"/>
      <c r="ON6" s="154"/>
      <c r="OO6" s="154"/>
      <c r="OP6" s="154"/>
      <c r="OQ6" s="154"/>
      <c r="OR6" s="154"/>
      <c r="OS6" s="154"/>
      <c r="OT6" s="154"/>
      <c r="OU6" s="154"/>
      <c r="OV6" s="154"/>
      <c r="OW6" s="154"/>
      <c r="OX6" s="154"/>
      <c r="OY6" s="154"/>
      <c r="OZ6" s="154"/>
      <c r="PA6" s="154"/>
      <c r="PB6" s="154"/>
      <c r="PC6" s="154"/>
      <c r="PD6" s="154"/>
      <c r="PE6" s="154"/>
      <c r="PF6" s="154"/>
      <c r="PG6" s="154"/>
      <c r="PH6" s="154"/>
      <c r="PI6" s="154"/>
      <c r="PJ6" s="154"/>
      <c r="PK6" s="154"/>
      <c r="PL6" s="154"/>
      <c r="PM6" s="154"/>
      <c r="PN6" s="154"/>
      <c r="PO6" s="154"/>
      <c r="PP6" s="154"/>
      <c r="PQ6" s="154"/>
      <c r="PR6" s="154"/>
      <c r="PS6" s="154"/>
      <c r="PT6" s="154"/>
      <c r="PU6" s="154"/>
      <c r="PV6" s="154"/>
      <c r="PW6" s="154"/>
      <c r="PX6" s="154"/>
      <c r="PY6" s="154"/>
      <c r="PZ6" s="154"/>
      <c r="QA6" s="154"/>
      <c r="QB6" s="154"/>
      <c r="QC6" s="154"/>
      <c r="QD6" s="154"/>
      <c r="QE6" s="154"/>
      <c r="QF6" s="154"/>
      <c r="QG6" s="154"/>
      <c r="QH6" s="154"/>
      <c r="QI6" s="154"/>
      <c r="QJ6" s="154"/>
      <c r="QK6" s="154"/>
      <c r="QL6" s="154"/>
      <c r="QM6" s="154"/>
      <c r="QN6" s="154"/>
      <c r="QO6" s="154"/>
      <c r="QP6" s="154"/>
      <c r="QQ6" s="154"/>
      <c r="QR6" s="154"/>
      <c r="QS6" s="154"/>
      <c r="QT6" s="154"/>
      <c r="QU6" s="154"/>
      <c r="QV6" s="154"/>
      <c r="QW6" s="154"/>
      <c r="QX6" s="154"/>
      <c r="QY6" s="154"/>
      <c r="QZ6" s="154"/>
      <c r="RA6" s="154"/>
      <c r="RB6" s="154"/>
      <c r="RC6" s="154"/>
      <c r="RD6" s="154"/>
      <c r="RE6" s="154"/>
      <c r="RF6" s="154"/>
      <c r="RG6" s="154"/>
      <c r="RH6" s="154"/>
      <c r="RI6" s="154"/>
      <c r="RJ6" s="154"/>
      <c r="RK6" s="154"/>
      <c r="RL6" s="154"/>
      <c r="RM6" s="154"/>
      <c r="RN6" s="154"/>
      <c r="RO6" s="154"/>
      <c r="RP6" s="154"/>
      <c r="RQ6" s="154"/>
      <c r="RR6" s="154"/>
      <c r="RS6" s="154"/>
      <c r="RT6" s="154"/>
      <c r="RU6" s="154"/>
      <c r="RV6" s="154"/>
      <c r="RW6" s="154"/>
      <c r="RX6" s="154"/>
      <c r="RY6" s="154"/>
      <c r="RZ6" s="154"/>
      <c r="SA6" s="154"/>
      <c r="SB6" s="154"/>
      <c r="SC6" s="154"/>
      <c r="SD6" s="154"/>
      <c r="SE6" s="154"/>
      <c r="SF6" s="154"/>
      <c r="SG6" s="154"/>
      <c r="SH6" s="154"/>
      <c r="SI6" s="154"/>
      <c r="SJ6" s="154"/>
      <c r="SK6" s="154"/>
      <c r="SL6" s="154"/>
      <c r="SM6" s="154"/>
      <c r="SN6" s="154"/>
      <c r="SO6" s="154"/>
      <c r="SP6" s="154"/>
      <c r="SQ6" s="154"/>
      <c r="SR6" s="154"/>
      <c r="SS6" s="154"/>
      <c r="ST6" s="154"/>
      <c r="SU6" s="154"/>
      <c r="SV6" s="154"/>
      <c r="SW6" s="154"/>
      <c r="SX6" s="154"/>
      <c r="SY6" s="154"/>
      <c r="SZ6" s="154"/>
      <c r="TA6" s="154"/>
      <c r="TB6" s="154"/>
      <c r="TC6" s="154"/>
      <c r="TD6" s="154"/>
      <c r="TE6" s="154"/>
      <c r="TF6" s="154"/>
      <c r="TG6" s="154"/>
      <c r="TH6" s="154"/>
      <c r="TI6" s="154"/>
      <c r="TJ6" s="154"/>
      <c r="TK6" s="154"/>
      <c r="TL6" s="154"/>
      <c r="TM6" s="154"/>
      <c r="TN6" s="154"/>
      <c r="TO6" s="154"/>
      <c r="TP6" s="154"/>
      <c r="TQ6" s="154"/>
      <c r="TR6" s="154"/>
      <c r="TS6" s="154"/>
      <c r="TT6" s="154"/>
      <c r="TU6" s="154"/>
      <c r="TV6" s="154"/>
      <c r="TW6" s="154"/>
      <c r="TX6" s="154"/>
      <c r="TY6" s="154"/>
      <c r="TZ6" s="154"/>
      <c r="UA6" s="154"/>
      <c r="UB6" s="154"/>
      <c r="UC6" s="154"/>
      <c r="UD6" s="154"/>
      <c r="UE6" s="154"/>
      <c r="UF6" s="154"/>
      <c r="UG6" s="154"/>
      <c r="UH6" s="154"/>
      <c r="UI6" s="154"/>
      <c r="UJ6" s="154"/>
      <c r="UK6" s="154"/>
      <c r="UL6" s="154"/>
      <c r="UM6" s="154"/>
      <c r="UN6" s="154"/>
      <c r="UO6" s="154"/>
      <c r="UP6" s="154"/>
      <c r="UQ6" s="154"/>
      <c r="UR6" s="154"/>
      <c r="US6" s="154"/>
      <c r="UT6" s="154"/>
      <c r="UU6" s="154"/>
      <c r="UV6" s="154"/>
      <c r="UW6" s="154"/>
      <c r="UX6" s="154"/>
      <c r="UY6" s="178"/>
      <c r="UZ6" s="154"/>
      <c r="VA6" s="154"/>
      <c r="VB6" s="154"/>
      <c r="VC6" s="154"/>
      <c r="VD6" s="154"/>
      <c r="VE6" s="154"/>
      <c r="VF6" s="154"/>
      <c r="VG6" s="154"/>
      <c r="VH6" s="154"/>
      <c r="VI6" s="154"/>
      <c r="VJ6" s="154"/>
      <c r="VK6" s="154"/>
      <c r="VL6" s="154"/>
      <c r="VM6" s="154"/>
      <c r="VN6" s="154"/>
      <c r="VO6" s="154"/>
      <c r="VP6" s="154"/>
      <c r="VQ6" s="154"/>
      <c r="VR6" s="154"/>
      <c r="VS6" s="154"/>
      <c r="VT6" s="154"/>
      <c r="VU6" s="154"/>
      <c r="VV6" s="154"/>
      <c r="VW6" s="154"/>
      <c r="VX6" s="154"/>
      <c r="VY6" s="154"/>
      <c r="VZ6" s="154"/>
      <c r="WA6" s="154"/>
      <c r="WB6" s="154"/>
      <c r="WC6" s="154"/>
      <c r="WD6" s="154"/>
      <c r="WE6" s="154"/>
      <c r="WF6" s="154"/>
      <c r="WG6" s="154"/>
      <c r="WH6" s="154"/>
      <c r="WI6" s="154"/>
      <c r="WJ6" s="154"/>
      <c r="WK6" s="154"/>
      <c r="WL6" s="154"/>
      <c r="WM6" s="154"/>
      <c r="WN6" s="154"/>
      <c r="WO6" s="154"/>
      <c r="WP6" s="154"/>
      <c r="WQ6" s="154"/>
      <c r="WR6" s="154"/>
      <c r="WS6" s="154"/>
      <c r="WT6" s="154"/>
      <c r="WU6" s="154"/>
      <c r="WV6" s="154"/>
      <c r="WW6" s="154"/>
      <c r="WX6" s="154"/>
      <c r="WY6" s="154"/>
      <c r="WZ6" s="154"/>
      <c r="XA6" s="154"/>
      <c r="XB6" s="154"/>
      <c r="XC6" s="154"/>
      <c r="XD6" s="154"/>
      <c r="XE6" s="154"/>
      <c r="XF6" s="154"/>
      <c r="XG6" s="154"/>
      <c r="XH6" s="154"/>
      <c r="XI6" s="154"/>
      <c r="XJ6" s="154"/>
      <c r="XK6" s="154"/>
      <c r="XL6" s="154"/>
      <c r="XM6" s="154"/>
      <c r="XN6" s="154"/>
      <c r="XO6" s="154"/>
      <c r="XP6" s="154"/>
      <c r="XQ6" s="154"/>
      <c r="XR6" s="154"/>
      <c r="XS6" s="154"/>
      <c r="XT6" s="154"/>
      <c r="XU6" s="181"/>
      <c r="XV6" s="181"/>
      <c r="XW6" s="181"/>
      <c r="XX6" s="181"/>
      <c r="XY6" s="181"/>
      <c r="XZ6" s="179"/>
      <c r="YA6" s="179"/>
      <c r="YB6" s="179"/>
      <c r="YC6" s="179"/>
      <c r="ZJ6" s="182"/>
      <c r="ZK6" s="148" t="s">
        <v>94</v>
      </c>
      <c r="ZL6" s="148"/>
      <c r="ZM6" s="148"/>
      <c r="ZN6" s="148" t="s">
        <v>95</v>
      </c>
      <c r="ZO6" s="148"/>
      <c r="ZP6" s="183"/>
      <c r="AAD6" s="147" t="s">
        <v>24</v>
      </c>
      <c r="AAE6" s="147" t="s">
        <v>96</v>
      </c>
      <c r="ABR6" s="184" t="s">
        <v>75</v>
      </c>
      <c r="ABS6" s="147" t="s">
        <v>24</v>
      </c>
      <c r="ACG6" s="185" t="s">
        <v>97</v>
      </c>
      <c r="ACH6" s="185" t="s">
        <v>98</v>
      </c>
    </row>
    <row r="7" spans="1:764" ht="22.05" customHeight="1">
      <c r="A7" s="347"/>
      <c r="B7" s="291"/>
      <c r="C7" s="110"/>
      <c r="D7" s="110"/>
      <c r="E7" s="110"/>
      <c r="F7" s="110"/>
      <c r="G7" s="112">
        <v>759231.83473042329</v>
      </c>
      <c r="H7" s="112">
        <v>841225.73196663312</v>
      </c>
      <c r="I7" s="112">
        <v>1035705.8320345411</v>
      </c>
      <c r="J7" s="112">
        <v>1159228.30294848</v>
      </c>
      <c r="K7" s="112">
        <v>1172563.0170911869</v>
      </c>
      <c r="L7" s="112">
        <v>1212791.8846546113</v>
      </c>
      <c r="M7" s="112">
        <v>1710033.8965819404</v>
      </c>
      <c r="N7" s="112">
        <v>1315804.8945099297</v>
      </c>
      <c r="O7" s="287">
        <v>1268471.9607862423</v>
      </c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186"/>
      <c r="BT7" s="186"/>
      <c r="BU7" s="186"/>
      <c r="BV7" s="186"/>
      <c r="BW7" s="186"/>
      <c r="BX7" s="186"/>
      <c r="BY7" s="186"/>
      <c r="BZ7" s="186"/>
      <c r="CA7" s="186"/>
      <c r="CB7" s="186"/>
      <c r="CC7" s="186"/>
      <c r="CD7" s="186"/>
      <c r="CE7" s="186"/>
      <c r="CF7" s="186"/>
      <c r="CG7" s="186"/>
      <c r="CH7" s="186"/>
      <c r="CI7" s="186"/>
      <c r="CJ7" s="186"/>
      <c r="CK7" s="186"/>
      <c r="CL7" s="186"/>
      <c r="CM7" s="186"/>
      <c r="CN7" s="186"/>
      <c r="CO7" s="186"/>
      <c r="CP7" s="186"/>
      <c r="CQ7" s="186"/>
      <c r="CR7" s="186"/>
      <c r="CS7" s="186"/>
      <c r="CT7" s="186"/>
      <c r="CU7" s="186"/>
      <c r="CV7" s="186"/>
      <c r="CW7" s="186"/>
      <c r="CX7" s="186"/>
      <c r="CY7" s="186"/>
      <c r="CZ7" s="186"/>
      <c r="DA7" s="186"/>
      <c r="DB7" s="186"/>
      <c r="DC7" s="186"/>
      <c r="DD7" s="186"/>
      <c r="DE7" s="186"/>
      <c r="DF7" s="186"/>
      <c r="DG7" s="186"/>
      <c r="DH7" s="186"/>
      <c r="DI7" s="186"/>
      <c r="DJ7" s="186"/>
      <c r="DK7" s="186"/>
      <c r="DL7" s="186"/>
      <c r="DM7" s="186"/>
      <c r="DN7" s="186"/>
      <c r="DO7" s="186"/>
      <c r="DP7" s="186"/>
      <c r="DQ7" s="186"/>
      <c r="DR7" s="186"/>
      <c r="DS7" s="186"/>
      <c r="DT7" s="186"/>
      <c r="DU7" s="186"/>
      <c r="DV7" s="186"/>
      <c r="DW7" s="186"/>
      <c r="DX7" s="186"/>
      <c r="DY7" s="186"/>
      <c r="DZ7" s="186"/>
      <c r="EA7" s="186"/>
      <c r="EB7" s="186"/>
      <c r="EC7" s="186"/>
      <c r="ED7" s="186"/>
      <c r="EE7" s="186"/>
      <c r="EF7" s="186"/>
      <c r="EG7" s="186"/>
      <c r="EH7" s="186"/>
      <c r="EI7" s="186"/>
      <c r="EJ7" s="186"/>
      <c r="EK7" s="186"/>
      <c r="EL7" s="186"/>
      <c r="EM7" s="186"/>
      <c r="EN7" s="186"/>
      <c r="EO7" s="186"/>
      <c r="EP7" s="186"/>
      <c r="EQ7" s="186"/>
      <c r="ER7" s="186"/>
      <c r="ES7" s="186"/>
      <c r="ET7" s="186"/>
      <c r="EU7" s="186"/>
      <c r="EV7" s="186"/>
      <c r="EW7" s="187"/>
      <c r="EX7" s="187"/>
      <c r="EY7" s="187"/>
      <c r="FF7" s="187"/>
      <c r="FG7" s="187"/>
      <c r="FH7" s="187"/>
      <c r="FI7" s="187"/>
      <c r="FJ7" s="187"/>
      <c r="FK7" s="187"/>
      <c r="FL7" s="187"/>
      <c r="FM7" s="187"/>
      <c r="FN7" s="187"/>
      <c r="FO7" s="187"/>
      <c r="FP7" s="187"/>
      <c r="FQ7" s="187"/>
      <c r="FR7" s="187"/>
      <c r="FS7" s="187"/>
      <c r="FT7" s="187"/>
      <c r="FU7" s="187"/>
      <c r="FV7" s="187"/>
      <c r="FW7" s="187"/>
      <c r="FX7" s="187"/>
      <c r="FY7" s="187"/>
      <c r="FZ7" s="187"/>
      <c r="GA7" s="187"/>
      <c r="GB7" s="187"/>
      <c r="GC7" s="187"/>
      <c r="GD7" s="187"/>
      <c r="GE7" s="187"/>
      <c r="GF7" s="187"/>
      <c r="GG7" s="188"/>
      <c r="GH7" s="188"/>
      <c r="GI7" s="189"/>
      <c r="GJ7" s="189"/>
      <c r="GK7" s="189"/>
      <c r="GL7" s="189"/>
      <c r="GM7" s="189"/>
      <c r="GN7" s="188"/>
      <c r="GO7" s="188"/>
      <c r="GP7" s="188"/>
      <c r="GQ7" s="188"/>
      <c r="GR7" s="188"/>
      <c r="GS7" s="188"/>
      <c r="GT7" s="188"/>
      <c r="GU7" s="188"/>
      <c r="GV7" s="188"/>
      <c r="GW7" s="188"/>
      <c r="GX7" s="188"/>
      <c r="GY7" s="188"/>
      <c r="GZ7" s="188"/>
      <c r="HA7" s="188"/>
      <c r="HB7" s="188"/>
      <c r="HC7" s="188"/>
      <c r="HD7" s="188"/>
      <c r="HE7" s="188"/>
      <c r="HF7" s="188"/>
      <c r="HG7" s="188"/>
      <c r="HH7" s="188"/>
      <c r="HI7" s="188"/>
      <c r="HJ7" s="188"/>
      <c r="HK7" s="188"/>
      <c r="HL7" s="188"/>
      <c r="HM7" s="188"/>
      <c r="HN7" s="188"/>
      <c r="HO7" s="188"/>
      <c r="HP7" s="188"/>
      <c r="HQ7" s="188"/>
      <c r="HR7" s="188"/>
      <c r="HS7" s="188"/>
      <c r="HT7" s="188"/>
      <c r="HU7" s="188"/>
      <c r="HV7" s="188"/>
      <c r="HW7" s="188"/>
      <c r="HX7" s="188"/>
      <c r="HY7" s="188"/>
      <c r="HZ7" s="188"/>
      <c r="IA7" s="188"/>
      <c r="IB7" s="188"/>
      <c r="IC7" s="188"/>
      <c r="ID7" s="188"/>
      <c r="IE7" s="188"/>
      <c r="IF7" s="188"/>
      <c r="IG7" s="188"/>
      <c r="IH7" s="188"/>
      <c r="II7" s="188"/>
      <c r="IJ7" s="188"/>
      <c r="IK7" s="188"/>
      <c r="IL7" s="188"/>
      <c r="IM7" s="188"/>
      <c r="IN7" s="188"/>
      <c r="IO7" s="188"/>
      <c r="IP7" s="188"/>
      <c r="IQ7" s="188"/>
      <c r="IR7" s="188"/>
      <c r="IS7" s="188"/>
      <c r="IT7" s="188"/>
      <c r="IU7" s="188"/>
      <c r="IV7" s="188"/>
      <c r="IW7" s="188"/>
      <c r="IX7" s="188"/>
      <c r="IY7" s="188"/>
      <c r="IZ7" s="188"/>
      <c r="JA7" s="188"/>
      <c r="JB7" s="188"/>
      <c r="JC7" s="188"/>
      <c r="JD7" s="188"/>
      <c r="JE7" s="188"/>
      <c r="JF7" s="188"/>
      <c r="JG7" s="188"/>
      <c r="JH7" s="188"/>
      <c r="JI7" s="188"/>
      <c r="JJ7" s="188"/>
      <c r="JK7" s="188"/>
      <c r="JL7" s="188"/>
      <c r="JM7" s="188"/>
      <c r="JN7" s="188"/>
      <c r="JO7" s="188"/>
      <c r="JP7" s="188"/>
      <c r="JQ7" s="188"/>
      <c r="JR7" s="188"/>
      <c r="JS7" s="188"/>
      <c r="JT7" s="188"/>
      <c r="JU7" s="188"/>
      <c r="JV7" s="188"/>
      <c r="JW7" s="188"/>
      <c r="JX7" s="188"/>
      <c r="JY7" s="188"/>
      <c r="JZ7" s="188"/>
      <c r="KA7" s="188"/>
      <c r="KB7" s="188"/>
      <c r="KC7" s="188"/>
      <c r="KD7" s="188"/>
      <c r="KE7" s="188"/>
      <c r="KF7" s="188"/>
      <c r="KG7" s="188"/>
      <c r="KH7" s="188"/>
      <c r="KI7" s="188"/>
      <c r="KJ7" s="188"/>
      <c r="KK7" s="188"/>
      <c r="KL7" s="188"/>
      <c r="KM7" s="188"/>
      <c r="KN7" s="188"/>
      <c r="KO7" s="188"/>
      <c r="KP7" s="188"/>
      <c r="KQ7" s="188"/>
      <c r="KR7" s="188"/>
      <c r="KS7" s="188"/>
      <c r="KT7" s="188"/>
      <c r="KU7" s="188"/>
      <c r="KV7" s="188"/>
      <c r="KW7" s="188"/>
      <c r="KX7" s="188"/>
      <c r="KY7" s="190"/>
      <c r="KZ7" s="188"/>
      <c r="LA7" s="188"/>
      <c r="LB7" s="188"/>
      <c r="LC7" s="188"/>
      <c r="LD7" s="188"/>
      <c r="LE7" s="188"/>
      <c r="LF7" s="188"/>
      <c r="LG7" s="188"/>
      <c r="LH7" s="188"/>
      <c r="LI7" s="188"/>
      <c r="LJ7" s="188"/>
      <c r="LK7" s="188"/>
      <c r="LL7" s="188"/>
      <c r="LM7" s="188"/>
      <c r="LN7" s="188"/>
      <c r="LO7" s="188"/>
      <c r="LP7" s="188"/>
      <c r="LQ7" s="188"/>
      <c r="LR7" s="188"/>
      <c r="LS7" s="188"/>
      <c r="LT7" s="188"/>
      <c r="LU7" s="188"/>
      <c r="LV7" s="188"/>
      <c r="LW7" s="188"/>
      <c r="LX7" s="188"/>
      <c r="LY7" s="188"/>
      <c r="LZ7" s="188"/>
      <c r="MA7" s="188"/>
      <c r="MB7" s="188"/>
      <c r="MC7" s="188"/>
      <c r="MD7" s="188"/>
      <c r="ME7" s="188"/>
      <c r="MF7" s="188"/>
      <c r="MG7" s="188"/>
      <c r="MH7" s="188"/>
      <c r="MI7" s="188"/>
      <c r="MJ7" s="188"/>
      <c r="MK7" s="188"/>
      <c r="ML7" s="188"/>
      <c r="MM7" s="188"/>
      <c r="MN7" s="188"/>
      <c r="MO7" s="188"/>
      <c r="MP7" s="188"/>
      <c r="MQ7" s="188"/>
      <c r="MR7" s="188"/>
      <c r="MS7" s="188"/>
      <c r="MT7" s="188"/>
      <c r="MU7" s="188"/>
      <c r="MV7" s="188"/>
      <c r="MW7" s="188"/>
      <c r="MX7" s="188"/>
      <c r="MY7" s="188"/>
      <c r="MZ7" s="188"/>
      <c r="NA7" s="188"/>
      <c r="NB7" s="188"/>
      <c r="NC7" s="188"/>
      <c r="ND7" s="188"/>
      <c r="NE7" s="188"/>
      <c r="NF7" s="188"/>
      <c r="NG7" s="188"/>
      <c r="NH7" s="188"/>
      <c r="NI7" s="188"/>
      <c r="NJ7" s="188"/>
      <c r="NK7" s="188"/>
      <c r="NL7" s="188"/>
      <c r="NM7" s="188"/>
      <c r="NN7" s="188"/>
      <c r="NO7" s="188"/>
      <c r="NP7" s="188"/>
      <c r="NQ7" s="188"/>
      <c r="NR7" s="188"/>
      <c r="NS7" s="188"/>
      <c r="NT7" s="188"/>
      <c r="NU7" s="188"/>
      <c r="NV7" s="188"/>
      <c r="NW7" s="188"/>
      <c r="NX7" s="188"/>
      <c r="NY7" s="188"/>
      <c r="NZ7" s="188"/>
      <c r="OA7" s="188"/>
      <c r="OB7" s="188"/>
      <c r="OC7" s="188"/>
      <c r="OD7" s="188"/>
      <c r="OE7" s="188"/>
      <c r="OF7" s="188"/>
      <c r="OG7" s="188"/>
      <c r="OH7" s="188"/>
      <c r="OI7" s="188"/>
      <c r="OJ7" s="188"/>
      <c r="OK7" s="188"/>
      <c r="OL7" s="188"/>
      <c r="OM7" s="188"/>
      <c r="ON7" s="188"/>
      <c r="OO7" s="188"/>
      <c r="OP7" s="188"/>
      <c r="OQ7" s="188"/>
      <c r="OR7" s="188"/>
      <c r="OS7" s="188"/>
      <c r="OT7" s="188"/>
      <c r="OU7" s="188"/>
      <c r="OV7" s="188"/>
      <c r="OW7" s="188"/>
      <c r="OX7" s="188"/>
      <c r="OY7" s="188"/>
      <c r="OZ7" s="188"/>
      <c r="PA7" s="188"/>
      <c r="PB7" s="188"/>
      <c r="PC7" s="188"/>
      <c r="PD7" s="188"/>
      <c r="PE7" s="188"/>
      <c r="PF7" s="188"/>
      <c r="PG7" s="188"/>
      <c r="PH7" s="188"/>
      <c r="PI7" s="188"/>
      <c r="PJ7" s="188"/>
      <c r="PK7" s="188"/>
      <c r="PL7" s="188"/>
      <c r="PM7" s="188"/>
      <c r="PN7" s="188"/>
      <c r="PO7" s="188"/>
      <c r="PP7" s="188"/>
      <c r="PQ7" s="188"/>
      <c r="PR7" s="188"/>
      <c r="PS7" s="188"/>
      <c r="PT7" s="188"/>
      <c r="PU7" s="188"/>
      <c r="PV7" s="188"/>
      <c r="PW7" s="188"/>
      <c r="PX7" s="188"/>
      <c r="PY7" s="188"/>
      <c r="PZ7" s="188"/>
      <c r="QA7" s="188"/>
      <c r="QB7" s="188"/>
      <c r="QC7" s="188"/>
      <c r="QD7" s="188"/>
      <c r="QE7" s="188"/>
      <c r="QF7" s="188"/>
      <c r="QG7" s="188"/>
      <c r="QH7" s="188"/>
      <c r="QI7" s="188"/>
      <c r="QJ7" s="188"/>
      <c r="QK7" s="188"/>
      <c r="QL7" s="188"/>
      <c r="QM7" s="188"/>
      <c r="QN7" s="188"/>
      <c r="QO7" s="188"/>
      <c r="QP7" s="188"/>
      <c r="QQ7" s="188"/>
      <c r="QR7" s="188"/>
      <c r="QS7" s="188"/>
      <c r="QT7" s="188"/>
      <c r="QU7" s="188"/>
      <c r="QV7" s="188"/>
      <c r="QW7" s="188"/>
      <c r="QX7" s="188"/>
      <c r="QY7" s="188"/>
      <c r="QZ7" s="188"/>
      <c r="RA7" s="188"/>
      <c r="RB7" s="188"/>
      <c r="RC7" s="188"/>
      <c r="RD7" s="188"/>
      <c r="RE7" s="188"/>
      <c r="RF7" s="188"/>
      <c r="RG7" s="188"/>
      <c r="RH7" s="188"/>
      <c r="RI7" s="188"/>
      <c r="RJ7" s="188"/>
      <c r="RK7" s="188"/>
      <c r="RL7" s="188"/>
      <c r="RM7" s="188"/>
      <c r="RN7" s="188"/>
      <c r="RO7" s="188"/>
      <c r="RP7" s="188"/>
      <c r="RQ7" s="188"/>
      <c r="RR7" s="188"/>
      <c r="RS7" s="188"/>
      <c r="RT7" s="188"/>
      <c r="RU7" s="188"/>
      <c r="RV7" s="188"/>
      <c r="RW7" s="188"/>
      <c r="RX7" s="188"/>
      <c r="RY7" s="188"/>
      <c r="RZ7" s="188"/>
      <c r="SA7" s="188"/>
      <c r="SB7" s="188"/>
      <c r="SC7" s="188"/>
      <c r="SD7" s="188"/>
      <c r="SE7" s="188"/>
      <c r="SF7" s="188"/>
      <c r="SG7" s="188"/>
      <c r="SH7" s="188"/>
      <c r="SI7" s="188"/>
      <c r="SJ7" s="188"/>
      <c r="SK7" s="188"/>
      <c r="SL7" s="188"/>
      <c r="SM7" s="188"/>
      <c r="SN7" s="188"/>
      <c r="SO7" s="188"/>
      <c r="SP7" s="188"/>
      <c r="SQ7" s="188"/>
      <c r="SR7" s="188"/>
      <c r="SS7" s="188"/>
      <c r="ST7" s="188"/>
      <c r="SU7" s="188"/>
      <c r="SV7" s="188"/>
      <c r="SW7" s="188"/>
      <c r="SX7" s="188"/>
      <c r="SY7" s="188"/>
      <c r="SZ7" s="188"/>
      <c r="TA7" s="188"/>
      <c r="TB7" s="188"/>
      <c r="TC7" s="188"/>
      <c r="TD7" s="188"/>
      <c r="TE7" s="188"/>
      <c r="TF7" s="188"/>
      <c r="TG7" s="188"/>
      <c r="TH7" s="188"/>
      <c r="TI7" s="188"/>
      <c r="TJ7" s="188"/>
      <c r="TK7" s="188"/>
      <c r="TL7" s="188"/>
      <c r="TM7" s="188"/>
      <c r="TN7" s="188"/>
      <c r="TO7" s="188"/>
      <c r="TP7" s="188"/>
      <c r="TQ7" s="188"/>
      <c r="TR7" s="188"/>
      <c r="TS7" s="188"/>
      <c r="TT7" s="188"/>
      <c r="TU7" s="188"/>
      <c r="TV7" s="188"/>
      <c r="TW7" s="188"/>
      <c r="TX7" s="188"/>
      <c r="TY7" s="188"/>
      <c r="TZ7" s="188"/>
      <c r="UA7" s="188"/>
      <c r="UB7" s="188"/>
      <c r="UC7" s="188"/>
      <c r="UD7" s="188"/>
      <c r="UE7" s="188"/>
      <c r="UF7" s="188"/>
      <c r="UG7" s="188"/>
      <c r="UH7" s="188"/>
      <c r="UI7" s="188"/>
      <c r="UJ7" s="188"/>
      <c r="UK7" s="188"/>
      <c r="UL7" s="188"/>
      <c r="UM7" s="188"/>
      <c r="UN7" s="188"/>
      <c r="UO7" s="188"/>
      <c r="UP7" s="188"/>
      <c r="UQ7" s="188"/>
      <c r="UR7" s="188"/>
      <c r="US7" s="188"/>
      <c r="UT7" s="188"/>
      <c r="UU7" s="188"/>
      <c r="UV7" s="188"/>
      <c r="UW7" s="188"/>
      <c r="UX7" s="188"/>
      <c r="UY7" s="190"/>
      <c r="UZ7" s="188"/>
      <c r="VA7" s="188"/>
      <c r="VB7" s="188"/>
      <c r="VC7" s="188"/>
      <c r="VD7" s="188"/>
      <c r="VE7" s="188"/>
      <c r="VF7" s="188"/>
      <c r="VG7" s="188"/>
      <c r="VH7" s="188"/>
      <c r="VI7" s="188"/>
      <c r="VJ7" s="188"/>
      <c r="VK7" s="188"/>
      <c r="VL7" s="188"/>
      <c r="VM7" s="188"/>
      <c r="VN7" s="188"/>
      <c r="VO7" s="188"/>
      <c r="VP7" s="188"/>
      <c r="VQ7" s="188"/>
      <c r="VR7" s="188"/>
      <c r="VS7" s="188"/>
      <c r="VT7" s="188"/>
      <c r="VU7" s="188"/>
      <c r="VV7" s="188"/>
      <c r="VW7" s="188"/>
      <c r="VX7" s="188"/>
      <c r="VY7" s="188"/>
      <c r="VZ7" s="188"/>
      <c r="WA7" s="188"/>
      <c r="WB7" s="188"/>
      <c r="WC7" s="188"/>
      <c r="WD7" s="188"/>
      <c r="WE7" s="188"/>
      <c r="WF7" s="188"/>
      <c r="WG7" s="188"/>
      <c r="WH7" s="188"/>
      <c r="WI7" s="188"/>
      <c r="WJ7" s="188"/>
      <c r="WK7" s="188"/>
      <c r="WL7" s="188"/>
      <c r="WM7" s="188"/>
      <c r="WN7" s="188"/>
      <c r="WO7" s="188"/>
      <c r="WP7" s="188"/>
      <c r="WQ7" s="188"/>
      <c r="WR7" s="188"/>
      <c r="WS7" s="188"/>
      <c r="WT7" s="188"/>
      <c r="WU7" s="188"/>
      <c r="WV7" s="188"/>
      <c r="WW7" s="188"/>
      <c r="WX7" s="188"/>
      <c r="WY7" s="188"/>
      <c r="WZ7" s="188"/>
      <c r="XA7" s="188"/>
      <c r="XB7" s="188"/>
      <c r="XC7" s="188"/>
      <c r="XD7" s="188"/>
      <c r="XE7" s="188"/>
      <c r="XF7" s="188"/>
      <c r="XG7" s="188"/>
      <c r="XH7" s="188"/>
      <c r="XI7" s="188"/>
      <c r="XJ7" s="188"/>
      <c r="XK7" s="188"/>
      <c r="XL7" s="188"/>
      <c r="XM7" s="188"/>
      <c r="XN7" s="188"/>
      <c r="XO7" s="188"/>
      <c r="XP7" s="188"/>
      <c r="XQ7" s="188"/>
      <c r="XR7" s="188"/>
      <c r="XS7" s="188"/>
      <c r="XT7" s="188"/>
      <c r="XU7" s="192"/>
      <c r="XV7" s="192"/>
      <c r="XW7" s="192"/>
      <c r="XX7" s="192"/>
      <c r="XY7" s="192"/>
      <c r="XZ7" s="191"/>
      <c r="YA7" s="191"/>
      <c r="YB7" s="191"/>
      <c r="YC7" s="191"/>
      <c r="ABR7" s="175"/>
    </row>
    <row r="8" spans="1:764" ht="20.100000000000001" customHeight="1">
      <c r="A8" s="348">
        <v>1</v>
      </c>
      <c r="B8" s="193" t="str">
        <f>IF('1'!$A$1=1,D8,F8)</f>
        <v>Poland</v>
      </c>
      <c r="C8" s="198"/>
      <c r="D8" s="310" t="s">
        <v>174</v>
      </c>
      <c r="E8" s="314"/>
      <c r="F8" s="314" t="s">
        <v>36</v>
      </c>
      <c r="G8" s="117">
        <v>32956.59593977761</v>
      </c>
      <c r="H8" s="117">
        <v>43145.901833192445</v>
      </c>
      <c r="I8" s="117">
        <v>54150.251314792804</v>
      </c>
      <c r="J8" s="117">
        <v>67058.630765940354</v>
      </c>
      <c r="K8" s="117">
        <v>65735.993236111273</v>
      </c>
      <c r="L8" s="117">
        <v>68062.410966700874</v>
      </c>
      <c r="M8" s="117">
        <v>119073.76938611802</v>
      </c>
      <c r="N8" s="117">
        <v>194575.88069869732</v>
      </c>
      <c r="O8" s="194">
        <v>161576.50616131391</v>
      </c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6"/>
      <c r="CO8" s="186"/>
      <c r="CP8" s="186"/>
      <c r="CQ8" s="186"/>
      <c r="CR8" s="186"/>
      <c r="CS8" s="186"/>
      <c r="CT8" s="186"/>
      <c r="CU8" s="186"/>
      <c r="CV8" s="186"/>
      <c r="CW8" s="186"/>
      <c r="CX8" s="186"/>
      <c r="CY8" s="186"/>
      <c r="CZ8" s="186"/>
      <c r="DA8" s="186"/>
      <c r="DB8" s="186"/>
      <c r="DC8" s="186"/>
      <c r="DD8" s="186"/>
      <c r="DE8" s="186"/>
      <c r="DF8" s="186"/>
      <c r="DG8" s="186"/>
      <c r="DH8" s="186"/>
      <c r="DI8" s="186"/>
      <c r="DJ8" s="186"/>
      <c r="DK8" s="186"/>
      <c r="DL8" s="186"/>
      <c r="DM8" s="186"/>
      <c r="DN8" s="186"/>
      <c r="DO8" s="186"/>
      <c r="DP8" s="186"/>
      <c r="DQ8" s="186"/>
      <c r="DR8" s="186"/>
      <c r="DS8" s="186"/>
      <c r="DT8" s="186"/>
      <c r="DU8" s="186"/>
      <c r="DV8" s="186"/>
      <c r="DW8" s="186"/>
      <c r="DX8" s="186"/>
      <c r="DY8" s="186"/>
      <c r="DZ8" s="186"/>
      <c r="EA8" s="186"/>
      <c r="EB8" s="186"/>
      <c r="EC8" s="186"/>
      <c r="ED8" s="186"/>
      <c r="EE8" s="186"/>
      <c r="EF8" s="186"/>
      <c r="EG8" s="186"/>
      <c r="EH8" s="186"/>
      <c r="EI8" s="186"/>
      <c r="EJ8" s="186"/>
      <c r="EK8" s="186"/>
      <c r="EL8" s="186"/>
      <c r="EM8" s="186"/>
      <c r="EN8" s="186"/>
      <c r="EO8" s="186"/>
      <c r="EP8" s="186"/>
      <c r="EQ8" s="186"/>
      <c r="ER8" s="186"/>
      <c r="ES8" s="186"/>
      <c r="ET8" s="186"/>
      <c r="EU8" s="186"/>
      <c r="EV8" s="186"/>
      <c r="EW8" s="187"/>
      <c r="EX8" s="187"/>
      <c r="EY8" s="187"/>
      <c r="FF8" s="187"/>
      <c r="FG8" s="187"/>
      <c r="FH8" s="187"/>
      <c r="FI8" s="187"/>
      <c r="FJ8" s="187"/>
      <c r="FK8" s="187"/>
      <c r="FL8" s="187"/>
      <c r="FM8" s="187"/>
      <c r="FN8" s="154" t="s">
        <v>99</v>
      </c>
      <c r="FO8" s="154"/>
      <c r="FP8" s="154"/>
      <c r="FQ8" s="187"/>
      <c r="FR8" s="187"/>
      <c r="FS8" s="187"/>
      <c r="FT8" s="187"/>
      <c r="FU8" s="187"/>
      <c r="FV8" s="187"/>
      <c r="FW8" s="187"/>
      <c r="FX8" s="187"/>
      <c r="FY8" s="187"/>
      <c r="FZ8" s="187"/>
      <c r="GA8" s="187"/>
      <c r="GB8" s="187"/>
      <c r="GC8" s="187"/>
      <c r="GD8" s="187"/>
      <c r="GE8" s="187"/>
      <c r="GF8" s="187"/>
      <c r="GG8" s="188"/>
      <c r="GH8" s="188"/>
      <c r="GI8" s="188"/>
      <c r="GJ8" s="188"/>
      <c r="GK8" s="188"/>
      <c r="GL8" s="188"/>
      <c r="GM8" s="188"/>
      <c r="GN8" s="188"/>
      <c r="GO8" s="188"/>
      <c r="GP8" s="188"/>
      <c r="GQ8" s="188"/>
      <c r="GR8" s="188"/>
      <c r="GS8" s="188"/>
      <c r="GT8" s="153" t="s">
        <v>75</v>
      </c>
      <c r="GU8" s="153" t="s">
        <v>24</v>
      </c>
      <c r="GV8" s="154"/>
      <c r="GW8" s="155" t="s">
        <v>100</v>
      </c>
      <c r="GX8" s="155"/>
      <c r="GY8" s="155"/>
      <c r="GZ8" s="155" t="s">
        <v>101</v>
      </c>
      <c r="HA8" s="155"/>
      <c r="HB8" s="155"/>
      <c r="HC8" s="188"/>
      <c r="HD8" s="188"/>
      <c r="HE8" s="188"/>
      <c r="HF8" s="188"/>
      <c r="HG8" s="188"/>
      <c r="HH8" s="188"/>
      <c r="HI8" s="188"/>
      <c r="HJ8" s="188"/>
      <c r="HK8" s="188"/>
      <c r="HL8" s="188"/>
      <c r="HM8" s="188"/>
      <c r="HN8" s="188"/>
      <c r="HO8" s="188"/>
      <c r="HP8" s="188"/>
      <c r="HQ8" s="188"/>
      <c r="HR8" s="188"/>
      <c r="HS8" s="188"/>
      <c r="HT8" s="188"/>
      <c r="HU8" s="188"/>
      <c r="HV8" s="188"/>
      <c r="HW8" s="188"/>
      <c r="HX8" s="188"/>
      <c r="HY8" s="188"/>
      <c r="HZ8" s="188"/>
      <c r="IA8" s="188"/>
      <c r="IB8" s="188"/>
      <c r="IC8" s="188"/>
      <c r="ID8" s="188"/>
      <c r="IE8" s="188"/>
      <c r="IF8" s="188"/>
      <c r="IG8" s="188"/>
      <c r="IH8" s="188"/>
      <c r="II8" s="188"/>
      <c r="IJ8" s="188"/>
      <c r="IK8" s="188"/>
      <c r="IL8" s="188"/>
      <c r="IM8" s="188"/>
      <c r="IN8" s="188"/>
      <c r="IO8" s="188"/>
      <c r="IP8" s="188"/>
      <c r="IQ8" s="188"/>
      <c r="IR8" s="188"/>
      <c r="IS8" s="188"/>
      <c r="IT8" s="188"/>
      <c r="IU8" s="188"/>
      <c r="IV8" s="188"/>
      <c r="IW8" s="188"/>
      <c r="IX8" s="188"/>
      <c r="IY8" s="188"/>
      <c r="IZ8" s="188"/>
      <c r="JA8" s="188"/>
      <c r="JB8" s="188"/>
      <c r="JC8" s="188"/>
      <c r="JD8" s="188"/>
      <c r="JE8" s="188"/>
      <c r="JF8" s="188"/>
      <c r="JG8" s="188"/>
      <c r="JH8" s="188"/>
      <c r="JI8" s="188"/>
      <c r="JJ8" s="188"/>
      <c r="JK8" s="188"/>
      <c r="JL8" s="188"/>
      <c r="JM8" s="188"/>
      <c r="JN8" s="188"/>
      <c r="JO8" s="188"/>
      <c r="JP8" s="188"/>
      <c r="JQ8" s="188"/>
      <c r="JR8" s="188"/>
      <c r="JS8" s="188"/>
      <c r="JT8" s="188"/>
      <c r="JU8" s="188"/>
      <c r="JV8" s="188"/>
      <c r="JW8" s="188"/>
      <c r="JX8" s="188"/>
      <c r="JY8" s="188"/>
      <c r="JZ8" s="188"/>
      <c r="KA8" s="188"/>
      <c r="KB8" s="188"/>
      <c r="KC8" s="188"/>
      <c r="KD8" s="188"/>
      <c r="KE8" s="188"/>
      <c r="KF8" s="188"/>
      <c r="KG8" s="188"/>
      <c r="KH8" s="188"/>
      <c r="KI8" s="188"/>
      <c r="KJ8" s="188"/>
      <c r="KK8" s="188"/>
      <c r="KL8" s="188"/>
      <c r="KM8" s="188"/>
      <c r="KN8" s="188"/>
      <c r="KO8" s="188"/>
      <c r="KP8" s="188"/>
      <c r="KQ8" s="188"/>
      <c r="KR8" s="188"/>
      <c r="KS8" s="188"/>
      <c r="KT8" s="188"/>
      <c r="KU8" s="188"/>
      <c r="KV8" s="188"/>
      <c r="KW8" s="188"/>
      <c r="KX8" s="188"/>
      <c r="KY8" s="190"/>
      <c r="KZ8" s="188"/>
      <c r="LA8" s="188"/>
      <c r="LB8" s="188"/>
      <c r="LC8" s="188"/>
      <c r="LD8" s="188"/>
      <c r="LE8" s="188"/>
      <c r="LF8" s="188"/>
      <c r="LG8" s="188"/>
      <c r="LH8" s="188"/>
      <c r="LI8" s="188"/>
      <c r="LJ8" s="188"/>
      <c r="LK8" s="188"/>
      <c r="LL8" s="188"/>
      <c r="LM8" s="188"/>
      <c r="LN8" s="188"/>
      <c r="LO8" s="188"/>
      <c r="LP8" s="188"/>
      <c r="LQ8" s="188"/>
      <c r="LR8" s="188"/>
      <c r="LS8" s="188"/>
      <c r="LT8" s="188"/>
      <c r="LU8" s="188"/>
      <c r="LV8" s="188"/>
      <c r="LW8" s="188"/>
      <c r="LX8" s="188"/>
      <c r="LY8" s="188"/>
      <c r="LZ8" s="188"/>
      <c r="MA8" s="188"/>
      <c r="MB8" s="188"/>
      <c r="MC8" s="188"/>
      <c r="MD8" s="188"/>
      <c r="ME8" s="188"/>
      <c r="MF8" s="188"/>
      <c r="MG8" s="188"/>
      <c r="MH8" s="188"/>
      <c r="MI8" s="188"/>
      <c r="MJ8" s="188"/>
      <c r="MK8" s="188"/>
      <c r="ML8" s="188"/>
      <c r="MM8" s="188"/>
      <c r="MN8" s="188"/>
      <c r="MO8" s="188"/>
      <c r="MP8" s="188"/>
      <c r="MQ8" s="188"/>
      <c r="MR8" s="188"/>
      <c r="MS8" s="188"/>
      <c r="MT8" s="188"/>
      <c r="MU8" s="188"/>
      <c r="MV8" s="188"/>
      <c r="MW8" s="188"/>
      <c r="MX8" s="188"/>
      <c r="MY8" s="188"/>
      <c r="MZ8" s="188"/>
      <c r="NA8" s="188"/>
      <c r="NB8" s="188"/>
      <c r="NC8" s="188"/>
      <c r="ND8" s="188"/>
      <c r="NE8" s="188"/>
      <c r="NF8" s="188"/>
      <c r="NG8" s="188"/>
      <c r="NH8" s="188"/>
      <c r="NI8" s="188"/>
      <c r="NJ8" s="188"/>
      <c r="NK8" s="188"/>
      <c r="NL8" s="188"/>
      <c r="NM8" s="188"/>
      <c r="NN8" s="188"/>
      <c r="NO8" s="188"/>
      <c r="NP8" s="188"/>
      <c r="NQ8" s="188"/>
      <c r="NR8" s="188"/>
      <c r="NS8" s="188"/>
      <c r="NT8" s="188"/>
      <c r="NU8" s="188"/>
      <c r="NV8" s="188"/>
      <c r="NW8" s="188"/>
      <c r="NX8" s="188"/>
      <c r="NY8" s="188"/>
      <c r="NZ8" s="188"/>
      <c r="OA8" s="188"/>
      <c r="OB8" s="188"/>
      <c r="OC8" s="188"/>
      <c r="OD8" s="188"/>
      <c r="OE8" s="188"/>
      <c r="OF8" s="188"/>
      <c r="OG8" s="188"/>
      <c r="OH8" s="188"/>
      <c r="OI8" s="188"/>
      <c r="OJ8" s="188"/>
      <c r="OK8" s="188"/>
      <c r="OL8" s="188"/>
      <c r="OM8" s="188"/>
      <c r="ON8" s="188"/>
      <c r="OO8" s="188"/>
      <c r="OP8" s="188"/>
      <c r="OQ8" s="188"/>
      <c r="OR8" s="188"/>
      <c r="OS8" s="188"/>
      <c r="OT8" s="188"/>
      <c r="OU8" s="188"/>
      <c r="OV8" s="188"/>
      <c r="OW8" s="188"/>
      <c r="OX8" s="188"/>
      <c r="OY8" s="188"/>
      <c r="OZ8" s="188"/>
      <c r="PA8" s="188"/>
      <c r="PB8" s="188"/>
      <c r="PC8" s="188"/>
      <c r="PD8" s="188"/>
      <c r="PE8" s="188"/>
      <c r="PF8" s="188"/>
      <c r="PG8" s="188"/>
      <c r="PH8" s="188"/>
      <c r="PI8" s="188"/>
      <c r="PJ8" s="188"/>
      <c r="PK8" s="188"/>
      <c r="PL8" s="188"/>
      <c r="PM8" s="188"/>
      <c r="PN8" s="188"/>
      <c r="PO8" s="188"/>
      <c r="PP8" s="188"/>
      <c r="PQ8" s="188"/>
      <c r="PR8" s="188"/>
      <c r="PS8" s="188"/>
      <c r="PT8" s="188"/>
      <c r="PU8" s="188"/>
      <c r="PV8" s="188"/>
      <c r="PW8" s="188"/>
      <c r="PX8" s="188"/>
      <c r="PY8" s="188"/>
      <c r="PZ8" s="188"/>
      <c r="QA8" s="188"/>
      <c r="QB8" s="188"/>
      <c r="QC8" s="188"/>
      <c r="QD8" s="188"/>
      <c r="QE8" s="188"/>
      <c r="QF8" s="188"/>
      <c r="QG8" s="188"/>
      <c r="QH8" s="188"/>
      <c r="QI8" s="188"/>
      <c r="QJ8" s="188"/>
      <c r="QK8" s="188"/>
      <c r="QL8" s="188"/>
      <c r="QM8" s="188"/>
      <c r="QN8" s="188"/>
      <c r="QO8" s="188"/>
      <c r="QP8" s="188"/>
      <c r="QQ8" s="188"/>
      <c r="QR8" s="188"/>
      <c r="QS8" s="188"/>
      <c r="QT8" s="188"/>
      <c r="QU8" s="188"/>
      <c r="QV8" s="188"/>
      <c r="QW8" s="188"/>
      <c r="QX8" s="188"/>
      <c r="QY8" s="188"/>
      <c r="QZ8" s="188"/>
      <c r="RA8" s="188"/>
      <c r="RB8" s="188"/>
      <c r="RC8" s="188"/>
      <c r="RD8" s="188"/>
      <c r="RE8" s="188"/>
      <c r="RF8" s="188"/>
      <c r="RG8" s="188"/>
      <c r="RH8" s="188"/>
      <c r="RI8" s="188"/>
      <c r="RJ8" s="188"/>
      <c r="RK8" s="188"/>
      <c r="RL8" s="188"/>
      <c r="RM8" s="188"/>
      <c r="RN8" s="188"/>
      <c r="RO8" s="188"/>
      <c r="RP8" s="188"/>
      <c r="RQ8" s="188"/>
      <c r="RR8" s="188"/>
      <c r="RS8" s="188"/>
      <c r="RT8" s="188"/>
      <c r="RU8" s="188"/>
      <c r="RV8" s="188"/>
      <c r="RW8" s="188"/>
      <c r="RX8" s="188"/>
      <c r="RY8" s="188"/>
      <c r="RZ8" s="188"/>
      <c r="SA8" s="188"/>
      <c r="SB8" s="188"/>
      <c r="SC8" s="188"/>
      <c r="SD8" s="188"/>
      <c r="SE8" s="188"/>
      <c r="SF8" s="188"/>
      <c r="SG8" s="188"/>
      <c r="SH8" s="188"/>
      <c r="SI8" s="188"/>
      <c r="SJ8" s="188"/>
      <c r="SK8" s="188"/>
      <c r="SL8" s="188"/>
      <c r="SM8" s="188"/>
      <c r="SN8" s="188"/>
      <c r="SO8" s="188"/>
      <c r="SP8" s="188"/>
      <c r="SQ8" s="188"/>
      <c r="SR8" s="188"/>
      <c r="SS8" s="188"/>
      <c r="ST8" s="188"/>
      <c r="SU8" s="188"/>
      <c r="SV8" s="188"/>
      <c r="SW8" s="188"/>
      <c r="SX8" s="188"/>
      <c r="SY8" s="188"/>
      <c r="SZ8" s="188"/>
      <c r="TA8" s="188"/>
      <c r="TB8" s="188"/>
      <c r="TC8" s="188"/>
      <c r="TD8" s="188"/>
      <c r="TE8" s="188"/>
      <c r="TF8" s="188"/>
      <c r="TG8" s="188"/>
      <c r="TH8" s="188"/>
      <c r="TI8" s="188"/>
      <c r="TJ8" s="188"/>
      <c r="TK8" s="188"/>
      <c r="TL8" s="188"/>
      <c r="TM8" s="188"/>
      <c r="TN8" s="188"/>
      <c r="TO8" s="188"/>
      <c r="TP8" s="188"/>
      <c r="TQ8" s="188"/>
      <c r="TR8" s="188"/>
      <c r="TS8" s="188"/>
      <c r="TT8" s="188"/>
      <c r="TU8" s="188"/>
      <c r="TV8" s="188"/>
      <c r="TW8" s="188"/>
      <c r="TX8" s="188"/>
      <c r="TY8" s="188"/>
      <c r="TZ8" s="188"/>
      <c r="UA8" s="188"/>
      <c r="UB8" s="188"/>
      <c r="UC8" s="188"/>
      <c r="UD8" s="188"/>
      <c r="UE8" s="188"/>
      <c r="UF8" s="188"/>
      <c r="UG8" s="188"/>
      <c r="UH8" s="188"/>
      <c r="UI8" s="188"/>
      <c r="UJ8" s="188"/>
      <c r="UK8" s="188"/>
      <c r="UL8" s="188"/>
      <c r="UM8" s="188"/>
      <c r="UN8" s="188"/>
      <c r="UO8" s="188"/>
      <c r="UP8" s="188"/>
      <c r="UQ8" s="188"/>
      <c r="UR8" s="188"/>
      <c r="US8" s="188"/>
      <c r="UT8" s="188"/>
      <c r="UU8" s="188"/>
      <c r="UV8" s="188"/>
      <c r="UW8" s="188"/>
      <c r="UX8" s="188"/>
      <c r="UY8" s="190"/>
      <c r="UZ8" s="188"/>
      <c r="VA8" s="188"/>
      <c r="VB8" s="188"/>
      <c r="VC8" s="188"/>
      <c r="VD8" s="188"/>
      <c r="VE8" s="188"/>
      <c r="VF8" s="188"/>
      <c r="VG8" s="188"/>
      <c r="VH8" s="188"/>
      <c r="VI8" s="188"/>
      <c r="VJ8" s="188"/>
      <c r="VK8" s="188"/>
      <c r="VL8" s="188"/>
      <c r="VM8" s="188"/>
      <c r="VN8" s="188"/>
      <c r="VO8" s="188"/>
      <c r="VP8" s="188"/>
      <c r="VQ8" s="188"/>
      <c r="VR8" s="188"/>
      <c r="VS8" s="188"/>
      <c r="VT8" s="188"/>
      <c r="VU8" s="188"/>
      <c r="VV8" s="188"/>
      <c r="VW8" s="188"/>
      <c r="VX8" s="188"/>
      <c r="VY8" s="188"/>
      <c r="VZ8" s="188"/>
      <c r="WA8" s="188"/>
      <c r="WB8" s="188"/>
      <c r="WC8" s="188"/>
      <c r="WD8" s="188"/>
      <c r="WE8" s="188"/>
      <c r="WF8" s="188"/>
      <c r="WG8" s="188"/>
      <c r="WH8" s="188"/>
      <c r="WI8" s="188"/>
      <c r="WJ8" s="188"/>
      <c r="WK8" s="188"/>
      <c r="WL8" s="188"/>
      <c r="WM8" s="188"/>
      <c r="WN8" s="188"/>
      <c r="WO8" s="188"/>
      <c r="WP8" s="188"/>
      <c r="WQ8" s="188"/>
      <c r="WR8" s="188"/>
      <c r="WS8" s="188"/>
      <c r="WT8" s="188"/>
      <c r="WU8" s="188"/>
      <c r="WV8" s="188"/>
      <c r="WW8" s="188"/>
      <c r="WX8" s="188"/>
      <c r="WY8" s="188"/>
      <c r="WZ8" s="188"/>
      <c r="XA8" s="188"/>
      <c r="XB8" s="188"/>
      <c r="XC8" s="188"/>
      <c r="XD8" s="188"/>
      <c r="XE8" s="188"/>
      <c r="XF8" s="188"/>
      <c r="XG8" s="188"/>
      <c r="XH8" s="188"/>
      <c r="XI8" s="188"/>
      <c r="XJ8" s="188"/>
      <c r="XK8" s="188"/>
      <c r="XL8" s="188"/>
      <c r="XM8" s="188"/>
      <c r="XN8" s="188"/>
      <c r="XO8" s="188"/>
      <c r="XP8" s="188"/>
      <c r="XQ8" s="188"/>
      <c r="XR8" s="188"/>
      <c r="XS8" s="188"/>
      <c r="XT8" s="188"/>
      <c r="XU8" s="192"/>
      <c r="XV8" s="192"/>
      <c r="XW8" s="192"/>
      <c r="XX8" s="192"/>
      <c r="XY8" s="192"/>
      <c r="XZ8" s="191"/>
      <c r="YA8" s="191"/>
      <c r="YB8" s="191"/>
      <c r="YC8" s="191"/>
      <c r="ABR8" s="147" t="s">
        <v>102</v>
      </c>
      <c r="ABS8" s="195" t="s">
        <v>103</v>
      </c>
      <c r="ABT8" s="195"/>
    </row>
    <row r="9" spans="1:764" ht="20.100000000000001" customHeight="1">
      <c r="A9" s="348">
        <v>2</v>
      </c>
      <c r="B9" s="193" t="str">
        <f>IF('1'!$A$1=1,D9,F9)</f>
        <v>Romania</v>
      </c>
      <c r="C9" s="198"/>
      <c r="D9" s="314" t="s">
        <v>38</v>
      </c>
      <c r="E9" s="314"/>
      <c r="F9" s="319" t="s">
        <v>39</v>
      </c>
      <c r="G9" s="117">
        <v>10263.761537052525</v>
      </c>
      <c r="H9" s="117">
        <v>13622.446567900894</v>
      </c>
      <c r="I9" s="117">
        <v>15627.066581146089</v>
      </c>
      <c r="J9" s="117">
        <v>17726.538403231491</v>
      </c>
      <c r="K9" s="117">
        <v>17634.402719571961</v>
      </c>
      <c r="L9" s="117">
        <v>21263.417397114492</v>
      </c>
      <c r="M9" s="117">
        <v>32719.6789452456</v>
      </c>
      <c r="N9" s="117">
        <v>122303.32665285465</v>
      </c>
      <c r="O9" s="194">
        <v>132749.61906613156</v>
      </c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86"/>
      <c r="CD9" s="186"/>
      <c r="CE9" s="186"/>
      <c r="CF9" s="186"/>
      <c r="CG9" s="186"/>
      <c r="CH9" s="186"/>
      <c r="CI9" s="186"/>
      <c r="CJ9" s="186"/>
      <c r="CK9" s="186"/>
      <c r="CL9" s="186"/>
      <c r="CM9" s="186"/>
      <c r="CN9" s="186"/>
      <c r="CO9" s="186"/>
      <c r="CP9" s="186"/>
      <c r="CQ9" s="186"/>
      <c r="CR9" s="186"/>
      <c r="CS9" s="186"/>
      <c r="CT9" s="186"/>
      <c r="CU9" s="186"/>
      <c r="CV9" s="186"/>
      <c r="CW9" s="186"/>
      <c r="CX9" s="186"/>
      <c r="CY9" s="186"/>
      <c r="CZ9" s="186"/>
      <c r="DA9" s="186"/>
      <c r="DB9" s="186"/>
      <c r="DC9" s="186"/>
      <c r="DD9" s="186"/>
      <c r="DE9" s="186"/>
      <c r="DF9" s="186"/>
      <c r="DG9" s="186"/>
      <c r="DH9" s="186"/>
      <c r="DI9" s="186"/>
      <c r="DJ9" s="186"/>
      <c r="DK9" s="186"/>
      <c r="DL9" s="186"/>
      <c r="DM9" s="186"/>
      <c r="DN9" s="186"/>
      <c r="DO9" s="186"/>
      <c r="DP9" s="186"/>
      <c r="DQ9" s="186"/>
      <c r="DR9" s="186"/>
      <c r="DS9" s="186"/>
      <c r="DT9" s="186"/>
      <c r="DU9" s="186"/>
      <c r="DV9" s="186"/>
      <c r="DW9" s="186"/>
      <c r="DX9" s="186"/>
      <c r="DY9" s="186"/>
      <c r="DZ9" s="186"/>
      <c r="EA9" s="186"/>
      <c r="EB9" s="186"/>
      <c r="EC9" s="186"/>
      <c r="ED9" s="186"/>
      <c r="EE9" s="186"/>
      <c r="EF9" s="186"/>
      <c r="EG9" s="186"/>
      <c r="EH9" s="186"/>
      <c r="EI9" s="186"/>
      <c r="EJ9" s="186"/>
      <c r="EK9" s="186"/>
      <c r="EL9" s="186"/>
      <c r="EM9" s="186"/>
      <c r="EN9" s="186"/>
      <c r="EO9" s="186"/>
      <c r="EP9" s="186"/>
      <c r="EQ9" s="186"/>
      <c r="ER9" s="186"/>
      <c r="ES9" s="186"/>
      <c r="ET9" s="186"/>
      <c r="EU9" s="186"/>
      <c r="EV9" s="186"/>
      <c r="EW9" s="187"/>
      <c r="EX9" s="187"/>
      <c r="EY9" s="187"/>
      <c r="EZ9" s="187"/>
      <c r="FA9" s="187"/>
      <c r="FB9" s="187"/>
      <c r="FC9" s="187"/>
      <c r="FD9" s="187"/>
      <c r="FE9" s="187"/>
      <c r="FF9" s="187"/>
      <c r="FG9" s="187"/>
      <c r="FH9" s="187"/>
      <c r="FI9" s="187"/>
      <c r="FJ9" s="187"/>
      <c r="FK9" s="187"/>
      <c r="FL9" s="187"/>
      <c r="FM9" s="187"/>
      <c r="FN9" s="187"/>
      <c r="FO9" s="187"/>
      <c r="FP9" s="187"/>
      <c r="FQ9" s="187"/>
      <c r="FR9" s="187"/>
      <c r="FS9" s="187"/>
      <c r="FT9" s="187"/>
      <c r="FU9" s="187"/>
      <c r="FV9" s="187"/>
      <c r="FW9" s="187"/>
      <c r="FX9" s="187"/>
      <c r="FY9" s="187"/>
      <c r="FZ9" s="187"/>
      <c r="GA9" s="187"/>
      <c r="GB9" s="187"/>
      <c r="GC9" s="187"/>
      <c r="GD9" s="187"/>
      <c r="GE9" s="187"/>
      <c r="GF9" s="187"/>
      <c r="GG9" s="188"/>
      <c r="GH9" s="188"/>
      <c r="GI9" s="188"/>
      <c r="GJ9" s="188"/>
      <c r="GK9" s="188"/>
      <c r="GL9" s="188"/>
      <c r="GM9" s="188"/>
      <c r="GN9" s="188"/>
      <c r="GO9" s="188"/>
      <c r="GP9" s="188"/>
      <c r="GQ9" s="188"/>
      <c r="GR9" s="188"/>
      <c r="GS9" s="188"/>
      <c r="GT9" s="188"/>
      <c r="GU9" s="188"/>
      <c r="GV9" s="188"/>
      <c r="GW9" s="188"/>
      <c r="GX9" s="188"/>
      <c r="GY9" s="188"/>
      <c r="GZ9" s="188"/>
      <c r="HA9" s="188"/>
      <c r="HB9" s="188"/>
      <c r="HC9" s="188"/>
      <c r="HD9" s="188"/>
      <c r="HE9" s="188"/>
      <c r="HF9" s="188"/>
      <c r="HG9" s="188"/>
      <c r="HH9" s="188"/>
      <c r="HI9" s="188"/>
      <c r="HJ9" s="188"/>
      <c r="HK9" s="188"/>
      <c r="HL9" s="188"/>
      <c r="HM9" s="188"/>
      <c r="HN9" s="188"/>
      <c r="HO9" s="188"/>
      <c r="HP9" s="188"/>
      <c r="HQ9" s="188"/>
      <c r="HR9" s="188"/>
      <c r="HS9" s="188"/>
      <c r="HT9" s="188"/>
      <c r="HU9" s="188"/>
      <c r="HV9" s="188"/>
      <c r="HW9" s="188"/>
      <c r="HX9" s="188"/>
      <c r="HY9" s="188"/>
      <c r="HZ9" s="188"/>
      <c r="IA9" s="188"/>
      <c r="IB9" s="188"/>
      <c r="IC9" s="188"/>
      <c r="ID9" s="188"/>
      <c r="IE9" s="188"/>
      <c r="IF9" s="188"/>
      <c r="IG9" s="188"/>
      <c r="IH9" s="188"/>
      <c r="II9" s="188"/>
      <c r="IJ9" s="188"/>
      <c r="IK9" s="188"/>
      <c r="IL9" s="188"/>
      <c r="IM9" s="188"/>
      <c r="IN9" s="188"/>
      <c r="IO9" s="188"/>
      <c r="IP9" s="188"/>
      <c r="IQ9" s="188"/>
      <c r="IR9" s="188"/>
      <c r="IS9" s="188"/>
      <c r="IT9" s="188"/>
      <c r="IU9" s="188"/>
      <c r="IV9" s="188"/>
      <c r="IW9" s="188"/>
      <c r="IX9" s="188"/>
      <c r="IY9" s="188"/>
      <c r="IZ9" s="188"/>
      <c r="JA9" s="188"/>
      <c r="JB9" s="188"/>
      <c r="JC9" s="188"/>
      <c r="JD9" s="188"/>
      <c r="JE9" s="188"/>
      <c r="JF9" s="188"/>
      <c r="JG9" s="188"/>
      <c r="JH9" s="188"/>
      <c r="JI9" s="188"/>
      <c r="JJ9" s="188"/>
      <c r="JK9" s="188"/>
      <c r="JL9" s="188"/>
      <c r="JM9" s="188"/>
      <c r="JN9" s="188"/>
      <c r="JO9" s="188"/>
      <c r="JP9" s="188"/>
      <c r="JQ9" s="188"/>
      <c r="JR9" s="188"/>
      <c r="JS9" s="188"/>
      <c r="JT9" s="188"/>
      <c r="JU9" s="188"/>
      <c r="JV9" s="188"/>
      <c r="JW9" s="188"/>
      <c r="JX9" s="188"/>
      <c r="JY9" s="188"/>
      <c r="JZ9" s="188"/>
      <c r="KA9" s="188"/>
      <c r="KB9" s="188"/>
      <c r="KC9" s="188"/>
      <c r="KD9" s="188"/>
      <c r="KE9" s="188"/>
      <c r="KF9" s="188"/>
      <c r="KG9" s="188"/>
      <c r="KH9" s="188"/>
      <c r="KI9" s="188"/>
      <c r="KJ9" s="188"/>
      <c r="KK9" s="188"/>
      <c r="KL9" s="188"/>
      <c r="KM9" s="188"/>
      <c r="KN9" s="188"/>
      <c r="KO9" s="188"/>
      <c r="KP9" s="188"/>
      <c r="KQ9" s="188"/>
      <c r="KR9" s="188"/>
      <c r="KS9" s="188"/>
      <c r="KT9" s="188"/>
      <c r="KU9" s="188"/>
      <c r="KV9" s="188"/>
      <c r="KW9" s="188"/>
      <c r="KX9" s="188"/>
      <c r="KY9" s="190"/>
      <c r="KZ9" s="188"/>
      <c r="LA9" s="188"/>
      <c r="LB9" s="188"/>
      <c r="LC9" s="188"/>
      <c r="LD9" s="188"/>
      <c r="LE9" s="188"/>
      <c r="LF9" s="188"/>
      <c r="LG9" s="188"/>
      <c r="LH9" s="188"/>
      <c r="LI9" s="188"/>
      <c r="LJ9" s="188"/>
      <c r="LK9" s="188"/>
      <c r="LL9" s="188"/>
      <c r="LM9" s="188"/>
      <c r="LN9" s="188"/>
      <c r="LO9" s="188"/>
      <c r="LP9" s="188"/>
      <c r="LQ9" s="188"/>
      <c r="LR9" s="188"/>
      <c r="LS9" s="188"/>
      <c r="LT9" s="188"/>
      <c r="LU9" s="188"/>
      <c r="LV9" s="188"/>
      <c r="LW9" s="188"/>
      <c r="LX9" s="188"/>
      <c r="LY9" s="188"/>
      <c r="LZ9" s="188"/>
      <c r="MA9" s="188"/>
      <c r="MB9" s="188"/>
      <c r="MC9" s="188"/>
      <c r="MD9" s="188"/>
      <c r="ME9" s="188"/>
      <c r="MF9" s="188"/>
      <c r="MG9" s="188"/>
      <c r="MH9" s="188"/>
      <c r="MI9" s="188"/>
      <c r="MJ9" s="188"/>
      <c r="MK9" s="188"/>
      <c r="ML9" s="188"/>
      <c r="MM9" s="188"/>
      <c r="MN9" s="188"/>
      <c r="MO9" s="188"/>
      <c r="MP9" s="188"/>
      <c r="MQ9" s="188"/>
      <c r="MR9" s="188"/>
      <c r="MS9" s="188"/>
      <c r="MT9" s="188"/>
      <c r="MU9" s="188"/>
      <c r="MV9" s="188"/>
      <c r="MW9" s="188"/>
      <c r="MX9" s="188"/>
      <c r="MY9" s="188"/>
      <c r="MZ9" s="188"/>
      <c r="NA9" s="188"/>
      <c r="NB9" s="188"/>
      <c r="NC9" s="188"/>
      <c r="ND9" s="188"/>
      <c r="NE9" s="188"/>
      <c r="NF9" s="188"/>
      <c r="NG9" s="188"/>
      <c r="NH9" s="188"/>
      <c r="NI9" s="188"/>
      <c r="NJ9" s="188"/>
      <c r="NK9" s="188"/>
      <c r="NL9" s="188"/>
      <c r="NM9" s="188"/>
      <c r="NN9" s="188"/>
      <c r="NO9" s="188"/>
      <c r="NP9" s="188"/>
      <c r="NQ9" s="188"/>
      <c r="NR9" s="188"/>
      <c r="NS9" s="188"/>
      <c r="NT9" s="188"/>
      <c r="NU9" s="188"/>
      <c r="NV9" s="188"/>
      <c r="NW9" s="188"/>
      <c r="NX9" s="188"/>
      <c r="NY9" s="188"/>
      <c r="NZ9" s="188"/>
      <c r="OA9" s="188"/>
      <c r="OB9" s="188"/>
      <c r="OC9" s="188"/>
      <c r="OD9" s="188"/>
      <c r="OE9" s="188"/>
      <c r="OF9" s="188"/>
      <c r="OG9" s="188"/>
      <c r="OH9" s="188"/>
      <c r="OI9" s="188"/>
      <c r="OJ9" s="188"/>
      <c r="OK9" s="188"/>
      <c r="OL9" s="188"/>
      <c r="OM9" s="188"/>
      <c r="ON9" s="188"/>
      <c r="OO9" s="188"/>
      <c r="OP9" s="188"/>
      <c r="OQ9" s="188"/>
      <c r="OR9" s="188"/>
      <c r="OS9" s="188"/>
      <c r="OT9" s="188"/>
      <c r="OU9" s="188"/>
      <c r="OV9" s="188"/>
      <c r="OW9" s="188"/>
      <c r="OX9" s="188"/>
      <c r="OY9" s="188"/>
      <c r="OZ9" s="188"/>
      <c r="PA9" s="188"/>
      <c r="PB9" s="188"/>
      <c r="PC9" s="188"/>
      <c r="PD9" s="188"/>
      <c r="PE9" s="188"/>
      <c r="PF9" s="188"/>
      <c r="PG9" s="188"/>
      <c r="PH9" s="188"/>
      <c r="PI9" s="188"/>
      <c r="PJ9" s="188"/>
      <c r="PK9" s="188"/>
      <c r="PL9" s="188"/>
      <c r="PM9" s="188"/>
      <c r="PN9" s="188"/>
      <c r="PO9" s="188"/>
      <c r="PP9" s="188"/>
      <c r="PQ9" s="188"/>
      <c r="PR9" s="188"/>
      <c r="PS9" s="188"/>
      <c r="PT9" s="188"/>
      <c r="PU9" s="188"/>
      <c r="PV9" s="188"/>
      <c r="PW9" s="188"/>
      <c r="PX9" s="188"/>
      <c r="PY9" s="188"/>
      <c r="PZ9" s="188"/>
      <c r="QA9" s="188"/>
      <c r="QB9" s="188"/>
      <c r="QC9" s="188"/>
      <c r="QD9" s="188"/>
      <c r="QE9" s="188"/>
      <c r="QF9" s="188"/>
      <c r="QG9" s="188"/>
      <c r="QH9" s="188"/>
      <c r="QI9" s="188"/>
      <c r="QJ9" s="188"/>
      <c r="QK9" s="188"/>
      <c r="QL9" s="188"/>
      <c r="QM9" s="188"/>
      <c r="QN9" s="188"/>
      <c r="QO9" s="188"/>
      <c r="QP9" s="188"/>
      <c r="QQ9" s="188"/>
      <c r="QR9" s="188"/>
      <c r="QS9" s="188"/>
      <c r="QT9" s="188"/>
      <c r="QU9" s="188"/>
      <c r="QV9" s="188"/>
      <c r="QW9" s="188"/>
      <c r="QX9" s="188"/>
      <c r="QY9" s="188"/>
      <c r="QZ9" s="188"/>
      <c r="RA9" s="188"/>
      <c r="RB9" s="188"/>
      <c r="RC9" s="188"/>
      <c r="RD9" s="188"/>
      <c r="RE9" s="188"/>
      <c r="RF9" s="188"/>
      <c r="RG9" s="188"/>
      <c r="RH9" s="188"/>
      <c r="RI9" s="188"/>
      <c r="RJ9" s="188"/>
      <c r="RK9" s="188"/>
      <c r="RL9" s="188"/>
      <c r="RM9" s="188"/>
      <c r="RN9" s="188"/>
      <c r="RO9" s="188"/>
      <c r="RP9" s="188"/>
      <c r="RQ9" s="188"/>
      <c r="RR9" s="188"/>
      <c r="RS9" s="188"/>
      <c r="RT9" s="188"/>
      <c r="RU9" s="188"/>
      <c r="RV9" s="188"/>
      <c r="RW9" s="188"/>
      <c r="RX9" s="188"/>
      <c r="RY9" s="188"/>
      <c r="RZ9" s="188"/>
      <c r="SA9" s="188"/>
      <c r="SB9" s="188"/>
      <c r="SC9" s="188"/>
      <c r="SD9" s="188"/>
      <c r="SE9" s="188"/>
      <c r="SF9" s="188"/>
      <c r="SG9" s="188"/>
      <c r="SH9" s="188"/>
      <c r="SI9" s="188"/>
      <c r="SJ9" s="188"/>
      <c r="SK9" s="188"/>
      <c r="SL9" s="188"/>
      <c r="SM9" s="188"/>
      <c r="SN9" s="188"/>
      <c r="SO9" s="188"/>
      <c r="SP9" s="188"/>
      <c r="SQ9" s="188"/>
      <c r="SR9" s="188"/>
      <c r="SS9" s="188"/>
      <c r="ST9" s="188"/>
      <c r="SU9" s="188"/>
      <c r="SV9" s="188"/>
      <c r="SW9" s="188"/>
      <c r="SX9" s="188"/>
      <c r="SY9" s="188"/>
      <c r="SZ9" s="188"/>
      <c r="TA9" s="188"/>
      <c r="TB9" s="188"/>
      <c r="TC9" s="188"/>
      <c r="TD9" s="188"/>
      <c r="TE9" s="188"/>
      <c r="TF9" s="188"/>
      <c r="TG9" s="188"/>
      <c r="TH9" s="188"/>
      <c r="TI9" s="188"/>
      <c r="TJ9" s="188"/>
      <c r="TK9" s="188"/>
      <c r="TL9" s="188"/>
      <c r="TM9" s="188"/>
      <c r="TN9" s="188"/>
      <c r="TO9" s="188"/>
      <c r="TP9" s="188"/>
      <c r="TQ9" s="188"/>
      <c r="TR9" s="188"/>
      <c r="TS9" s="188"/>
      <c r="TT9" s="188"/>
      <c r="TU9" s="188"/>
      <c r="TV9" s="188"/>
      <c r="TW9" s="188"/>
      <c r="TX9" s="188"/>
      <c r="TY9" s="188"/>
      <c r="TZ9" s="188"/>
      <c r="UA9" s="188"/>
      <c r="UB9" s="188"/>
      <c r="UC9" s="188"/>
      <c r="UD9" s="188"/>
      <c r="UE9" s="188"/>
      <c r="UF9" s="188"/>
      <c r="UG9" s="188"/>
      <c r="UH9" s="188"/>
      <c r="UI9" s="188"/>
      <c r="UJ9" s="188"/>
      <c r="UK9" s="188"/>
      <c r="UL9" s="188"/>
      <c r="UM9" s="188"/>
      <c r="UN9" s="188"/>
      <c r="UO9" s="188"/>
      <c r="UP9" s="188"/>
      <c r="UQ9" s="188"/>
      <c r="UR9" s="188"/>
      <c r="US9" s="188"/>
      <c r="UT9" s="188"/>
      <c r="UU9" s="188"/>
      <c r="UV9" s="188"/>
      <c r="UW9" s="188"/>
      <c r="UX9" s="188"/>
      <c r="UY9" s="190"/>
      <c r="UZ9" s="188"/>
      <c r="VA9" s="188"/>
      <c r="VB9" s="188"/>
      <c r="VC9" s="188"/>
      <c r="VD9" s="188"/>
      <c r="VE9" s="188"/>
      <c r="VF9" s="188"/>
      <c r="VG9" s="188"/>
      <c r="VH9" s="188"/>
      <c r="VI9" s="188"/>
      <c r="VJ9" s="188"/>
      <c r="VK9" s="188"/>
      <c r="VL9" s="188"/>
      <c r="VM9" s="188"/>
      <c r="VN9" s="188"/>
      <c r="VO9" s="188"/>
      <c r="VP9" s="188"/>
      <c r="VQ9" s="188"/>
      <c r="VR9" s="188"/>
      <c r="VS9" s="188"/>
      <c r="VT9" s="188"/>
      <c r="VU9" s="188"/>
      <c r="VV9" s="188"/>
      <c r="VW9" s="188"/>
      <c r="VX9" s="188"/>
      <c r="VY9" s="188"/>
      <c r="VZ9" s="188"/>
      <c r="WA9" s="188"/>
      <c r="WB9" s="188"/>
      <c r="WC9" s="188"/>
      <c r="WD9" s="188"/>
      <c r="WE9" s="188"/>
      <c r="WF9" s="188"/>
      <c r="WG9" s="188"/>
      <c r="WH9" s="188"/>
      <c r="WI9" s="188"/>
      <c r="WJ9" s="188"/>
      <c r="WK9" s="188"/>
      <c r="WL9" s="188"/>
      <c r="WM9" s="188"/>
      <c r="WN9" s="188"/>
      <c r="WO9" s="188"/>
      <c r="WP9" s="188"/>
      <c r="WQ9" s="188"/>
      <c r="WR9" s="188"/>
      <c r="WS9" s="188"/>
      <c r="WT9" s="188"/>
      <c r="WU9" s="188"/>
      <c r="WV9" s="188"/>
      <c r="WW9" s="188"/>
      <c r="WX9" s="188"/>
      <c r="WY9" s="188"/>
      <c r="WZ9" s="188"/>
      <c r="XA9" s="188"/>
      <c r="XB9" s="188"/>
      <c r="XC9" s="188"/>
      <c r="XD9" s="188"/>
      <c r="XE9" s="188"/>
      <c r="XF9" s="188"/>
      <c r="XG9" s="188"/>
      <c r="XH9" s="188"/>
      <c r="XI9" s="188"/>
      <c r="XJ9" s="188"/>
      <c r="XK9" s="188"/>
      <c r="XL9" s="188"/>
      <c r="XM9" s="188"/>
      <c r="XN9" s="188"/>
      <c r="XO9" s="188"/>
      <c r="XP9" s="188"/>
      <c r="XQ9" s="188"/>
      <c r="XR9" s="188"/>
      <c r="XS9" s="188"/>
      <c r="XT9" s="188"/>
      <c r="XU9" s="192"/>
      <c r="XV9" s="192"/>
      <c r="XW9" s="192"/>
      <c r="XX9" s="192"/>
      <c r="XY9" s="192"/>
      <c r="XZ9" s="191"/>
      <c r="YA9" s="191"/>
      <c r="YB9" s="191"/>
      <c r="YC9" s="191"/>
    </row>
    <row r="10" spans="1:764" ht="20.100000000000001" customHeight="1">
      <c r="A10" s="348">
        <v>3</v>
      </c>
      <c r="B10" s="193" t="str">
        <f>IF('1'!$A$1=1,D10,F10)</f>
        <v>China</v>
      </c>
      <c r="C10" s="198"/>
      <c r="D10" s="314" t="s">
        <v>160</v>
      </c>
      <c r="E10" s="314"/>
      <c r="F10" s="314" t="s">
        <v>35</v>
      </c>
      <c r="G10" s="117">
        <v>51255.529119548475</v>
      </c>
      <c r="H10" s="117">
        <v>46699.286519536225</v>
      </c>
      <c r="I10" s="117">
        <v>54140.918681440409</v>
      </c>
      <c r="J10" s="117">
        <v>59714.411715040551</v>
      </c>
      <c r="K10" s="117">
        <v>90350.488114520413</v>
      </c>
      <c r="L10" s="117">
        <v>190500.83578056731</v>
      </c>
      <c r="M10" s="117">
        <v>215481.52105034553</v>
      </c>
      <c r="N10" s="117">
        <v>76943.8685217288</v>
      </c>
      <c r="O10" s="194">
        <v>87935.464967745298</v>
      </c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6"/>
      <c r="BT10" s="186"/>
      <c r="BU10" s="186"/>
      <c r="BV10" s="186"/>
      <c r="BW10" s="186"/>
      <c r="BX10" s="186"/>
      <c r="BY10" s="186"/>
      <c r="BZ10" s="186"/>
      <c r="CA10" s="186"/>
      <c r="CB10" s="186"/>
      <c r="CC10" s="186"/>
      <c r="CD10" s="186"/>
      <c r="CE10" s="186"/>
      <c r="CF10" s="186"/>
      <c r="CG10" s="186"/>
      <c r="CH10" s="186"/>
      <c r="CI10" s="186"/>
      <c r="CJ10" s="186"/>
      <c r="CK10" s="186"/>
      <c r="CL10" s="186"/>
      <c r="CM10" s="186"/>
      <c r="CN10" s="186"/>
      <c r="CO10" s="186"/>
      <c r="CP10" s="186"/>
      <c r="CQ10" s="186"/>
      <c r="CR10" s="186"/>
      <c r="CS10" s="186"/>
      <c r="CT10" s="186"/>
      <c r="CU10" s="186"/>
      <c r="CV10" s="186"/>
      <c r="CW10" s="186"/>
      <c r="CX10" s="186"/>
      <c r="CY10" s="186"/>
      <c r="CZ10" s="186"/>
      <c r="DA10" s="186"/>
      <c r="DB10" s="186"/>
      <c r="DC10" s="186"/>
      <c r="DD10" s="186"/>
      <c r="DE10" s="186"/>
      <c r="DF10" s="186"/>
      <c r="DG10" s="186"/>
      <c r="DH10" s="186"/>
      <c r="DI10" s="186"/>
      <c r="DJ10" s="186"/>
      <c r="DK10" s="186"/>
      <c r="DL10" s="186"/>
      <c r="DM10" s="186"/>
      <c r="DN10" s="186"/>
      <c r="DO10" s="186"/>
      <c r="DP10" s="186"/>
      <c r="DQ10" s="186"/>
      <c r="DR10" s="186"/>
      <c r="DS10" s="186"/>
      <c r="DT10" s="186"/>
      <c r="DU10" s="186"/>
      <c r="DV10" s="186"/>
      <c r="DW10" s="186"/>
      <c r="DX10" s="186"/>
      <c r="DY10" s="186"/>
      <c r="DZ10" s="186"/>
      <c r="EA10" s="186"/>
      <c r="EB10" s="186"/>
      <c r="EC10" s="186"/>
      <c r="ED10" s="186"/>
      <c r="EE10" s="186"/>
      <c r="EF10" s="186"/>
      <c r="EG10" s="186"/>
      <c r="EH10" s="186"/>
      <c r="EI10" s="186"/>
      <c r="EJ10" s="186"/>
      <c r="EK10" s="186"/>
      <c r="EL10" s="186"/>
      <c r="EM10" s="186"/>
      <c r="EN10" s="186"/>
      <c r="EO10" s="186"/>
      <c r="EP10" s="186"/>
      <c r="EQ10" s="186"/>
      <c r="ER10" s="186"/>
      <c r="ES10" s="186"/>
      <c r="ET10" s="186"/>
      <c r="EU10" s="186"/>
      <c r="EV10" s="186"/>
      <c r="EW10" s="187"/>
      <c r="EX10" s="187"/>
      <c r="EY10" s="187"/>
      <c r="FF10" s="187"/>
      <c r="FG10" s="187"/>
      <c r="FH10" s="187"/>
      <c r="FI10" s="187"/>
      <c r="FJ10" s="187"/>
      <c r="FK10" s="187"/>
      <c r="FL10" s="187"/>
      <c r="FM10" s="187"/>
      <c r="FN10" s="187"/>
      <c r="FO10" s="187"/>
      <c r="FP10" s="187"/>
      <c r="FQ10" s="187"/>
      <c r="FR10" s="187"/>
      <c r="FS10" s="187"/>
      <c r="FT10" s="187"/>
      <c r="FU10" s="187"/>
      <c r="FV10" s="187"/>
      <c r="FW10" s="187"/>
      <c r="FX10" s="187"/>
      <c r="FY10" s="187"/>
      <c r="FZ10" s="187"/>
      <c r="GA10" s="187"/>
      <c r="GB10" s="187"/>
      <c r="GC10" s="187"/>
      <c r="GD10" s="187"/>
      <c r="GE10" s="187"/>
      <c r="GF10" s="187"/>
      <c r="GG10" s="188"/>
      <c r="GH10" s="188"/>
      <c r="GI10" s="189"/>
      <c r="GJ10" s="189"/>
      <c r="GK10" s="189"/>
      <c r="GL10" s="189"/>
      <c r="GM10" s="189"/>
      <c r="GN10" s="188"/>
      <c r="GO10" s="188"/>
      <c r="GP10" s="188"/>
      <c r="GQ10" s="188"/>
      <c r="GR10" s="188"/>
      <c r="GS10" s="188"/>
      <c r="GT10" s="188"/>
      <c r="GU10" s="188"/>
      <c r="GV10" s="188"/>
      <c r="GW10" s="188"/>
      <c r="GX10" s="188"/>
      <c r="GY10" s="188"/>
      <c r="GZ10" s="188"/>
      <c r="HA10" s="188"/>
      <c r="HB10" s="188"/>
      <c r="HC10" s="188"/>
      <c r="HD10" s="188"/>
      <c r="HE10" s="188"/>
      <c r="HF10" s="188"/>
      <c r="HG10" s="188"/>
      <c r="HH10" s="188"/>
      <c r="HI10" s="188"/>
      <c r="HJ10" s="188"/>
      <c r="HK10" s="188"/>
      <c r="HL10" s="188"/>
      <c r="HM10" s="188"/>
      <c r="HN10" s="188"/>
      <c r="HO10" s="188"/>
      <c r="HP10" s="188"/>
      <c r="HQ10" s="188"/>
      <c r="HR10" s="188"/>
      <c r="HS10" s="188"/>
      <c r="HT10" s="188"/>
      <c r="HU10" s="188"/>
      <c r="HV10" s="188"/>
      <c r="HW10" s="188"/>
      <c r="HX10" s="188"/>
      <c r="HY10" s="188"/>
      <c r="HZ10" s="188"/>
      <c r="IA10" s="188"/>
      <c r="IB10" s="188"/>
      <c r="IC10" s="188"/>
      <c r="ID10" s="188"/>
      <c r="IE10" s="188"/>
      <c r="IF10" s="188"/>
      <c r="IG10" s="188"/>
      <c r="IH10" s="188"/>
      <c r="II10" s="188"/>
      <c r="IJ10" s="188"/>
      <c r="IK10" s="188"/>
      <c r="IL10" s="188"/>
      <c r="IM10" s="188"/>
      <c r="IN10" s="188"/>
      <c r="IO10" s="188"/>
      <c r="IP10" s="188"/>
      <c r="IQ10" s="188"/>
      <c r="IR10" s="188"/>
      <c r="IS10" s="188"/>
      <c r="IT10" s="188"/>
      <c r="IU10" s="188"/>
      <c r="IV10" s="188"/>
      <c r="IW10" s="188"/>
      <c r="IX10" s="188"/>
      <c r="IY10" s="188"/>
      <c r="IZ10" s="188"/>
      <c r="JA10" s="188"/>
      <c r="JB10" s="188"/>
      <c r="JC10" s="188"/>
      <c r="JD10" s="188"/>
      <c r="JE10" s="188"/>
      <c r="JF10" s="188"/>
      <c r="JG10" s="188"/>
      <c r="JH10" s="188"/>
      <c r="JI10" s="188"/>
      <c r="JJ10" s="188"/>
      <c r="JK10" s="188"/>
      <c r="JL10" s="188"/>
      <c r="JM10" s="188"/>
      <c r="JN10" s="188"/>
      <c r="JO10" s="188"/>
      <c r="JP10" s="188"/>
      <c r="JQ10" s="188"/>
      <c r="JR10" s="188"/>
      <c r="JS10" s="188"/>
      <c r="JT10" s="188"/>
      <c r="JU10" s="188"/>
      <c r="JV10" s="188"/>
      <c r="JW10" s="188"/>
      <c r="JX10" s="188"/>
      <c r="JY10" s="188"/>
      <c r="JZ10" s="188"/>
      <c r="KA10" s="188"/>
      <c r="KB10" s="188"/>
      <c r="KC10" s="188"/>
      <c r="KD10" s="188"/>
      <c r="KE10" s="188"/>
      <c r="KF10" s="188"/>
      <c r="KG10" s="188"/>
      <c r="KH10" s="188"/>
      <c r="KI10" s="188"/>
      <c r="KJ10" s="188"/>
      <c r="KK10" s="188"/>
      <c r="KL10" s="188"/>
      <c r="KM10" s="188"/>
      <c r="KN10" s="188"/>
      <c r="KO10" s="188"/>
      <c r="KP10" s="188"/>
      <c r="KQ10" s="188"/>
      <c r="KR10" s="188"/>
      <c r="KS10" s="188"/>
      <c r="KT10" s="188"/>
      <c r="KU10" s="188"/>
      <c r="KV10" s="188"/>
      <c r="KW10" s="188"/>
      <c r="KX10" s="188"/>
      <c r="KY10" s="190"/>
      <c r="KZ10" s="188"/>
      <c r="LA10" s="188"/>
      <c r="LB10" s="188"/>
      <c r="LC10" s="188"/>
      <c r="LD10" s="188"/>
      <c r="LE10" s="188"/>
      <c r="LF10" s="188"/>
      <c r="LG10" s="188"/>
      <c r="LH10" s="188"/>
      <c r="LI10" s="188"/>
      <c r="LJ10" s="188"/>
      <c r="LK10" s="188"/>
      <c r="LL10" s="188"/>
      <c r="LM10" s="188"/>
      <c r="LN10" s="188"/>
      <c r="LO10" s="188"/>
      <c r="LP10" s="188"/>
      <c r="LQ10" s="188"/>
      <c r="LR10" s="188"/>
      <c r="LS10" s="188"/>
      <c r="LT10" s="188"/>
      <c r="LU10" s="188"/>
      <c r="LV10" s="188"/>
      <c r="LW10" s="188"/>
      <c r="LX10" s="188"/>
      <c r="LY10" s="188"/>
      <c r="LZ10" s="188"/>
      <c r="MA10" s="188"/>
      <c r="MB10" s="188"/>
      <c r="MC10" s="188"/>
      <c r="MD10" s="188"/>
      <c r="ME10" s="188"/>
      <c r="MF10" s="188"/>
      <c r="MG10" s="188"/>
      <c r="MH10" s="188"/>
      <c r="MI10" s="188"/>
      <c r="MJ10" s="188"/>
      <c r="MK10" s="188"/>
      <c r="ML10" s="188"/>
      <c r="MM10" s="188"/>
      <c r="MN10" s="188"/>
      <c r="MO10" s="188"/>
      <c r="MP10" s="188"/>
      <c r="MQ10" s="188"/>
      <c r="MR10" s="188"/>
      <c r="MS10" s="188"/>
      <c r="MT10" s="188"/>
      <c r="MU10" s="188"/>
      <c r="MV10" s="188"/>
      <c r="MW10" s="188"/>
      <c r="MX10" s="188"/>
      <c r="MY10" s="188"/>
      <c r="MZ10" s="188"/>
      <c r="NA10" s="188"/>
      <c r="NB10" s="188"/>
      <c r="NC10" s="188"/>
      <c r="ND10" s="188"/>
      <c r="NE10" s="188"/>
      <c r="NF10" s="188"/>
      <c r="NG10" s="188"/>
      <c r="NH10" s="188"/>
      <c r="NI10" s="188"/>
      <c r="NJ10" s="188"/>
      <c r="NK10" s="188"/>
      <c r="NL10" s="188"/>
      <c r="NM10" s="188"/>
      <c r="NN10" s="188"/>
      <c r="NO10" s="188"/>
      <c r="NP10" s="188"/>
      <c r="NQ10" s="188"/>
      <c r="NR10" s="188"/>
      <c r="NS10" s="188"/>
      <c r="NT10" s="188"/>
      <c r="NU10" s="188"/>
      <c r="NV10" s="188"/>
      <c r="NW10" s="188"/>
      <c r="NX10" s="188"/>
      <c r="NY10" s="188"/>
      <c r="NZ10" s="188"/>
      <c r="OA10" s="188"/>
      <c r="OB10" s="188"/>
      <c r="OC10" s="188"/>
      <c r="OD10" s="188"/>
      <c r="OE10" s="188"/>
      <c r="OF10" s="188"/>
      <c r="OG10" s="188"/>
      <c r="OH10" s="188"/>
      <c r="OI10" s="188"/>
      <c r="OJ10" s="188"/>
      <c r="OK10" s="188"/>
      <c r="OL10" s="188"/>
      <c r="OM10" s="188"/>
      <c r="ON10" s="188"/>
      <c r="OO10" s="188"/>
      <c r="OP10" s="188"/>
      <c r="OQ10" s="188"/>
      <c r="OR10" s="188"/>
      <c r="OS10" s="188"/>
      <c r="OT10" s="188"/>
      <c r="OU10" s="188"/>
      <c r="OV10" s="188"/>
      <c r="OW10" s="188"/>
      <c r="OX10" s="188"/>
      <c r="OY10" s="188"/>
      <c r="OZ10" s="188"/>
      <c r="PA10" s="188"/>
      <c r="PB10" s="188"/>
      <c r="PC10" s="188"/>
      <c r="PD10" s="188"/>
      <c r="PE10" s="188"/>
      <c r="PF10" s="188"/>
      <c r="PG10" s="188"/>
      <c r="PH10" s="188"/>
      <c r="PI10" s="188"/>
      <c r="PJ10" s="188"/>
      <c r="PK10" s="188"/>
      <c r="PL10" s="188"/>
      <c r="PM10" s="188"/>
      <c r="PN10" s="188"/>
      <c r="PO10" s="188"/>
      <c r="PP10" s="188"/>
      <c r="PQ10" s="188"/>
      <c r="PR10" s="188"/>
      <c r="PS10" s="188"/>
      <c r="PT10" s="188"/>
      <c r="PU10" s="188"/>
      <c r="PV10" s="188"/>
      <c r="PW10" s="188"/>
      <c r="PX10" s="188"/>
      <c r="PY10" s="188"/>
      <c r="PZ10" s="188"/>
      <c r="QA10" s="188"/>
      <c r="QB10" s="188"/>
      <c r="QC10" s="188"/>
      <c r="QD10" s="188"/>
      <c r="QE10" s="188"/>
      <c r="QF10" s="188"/>
      <c r="QG10" s="188"/>
      <c r="QH10" s="188"/>
      <c r="QI10" s="188"/>
      <c r="QJ10" s="188"/>
      <c r="QK10" s="188"/>
      <c r="QL10" s="188"/>
      <c r="QM10" s="188"/>
      <c r="QN10" s="188"/>
      <c r="QO10" s="188"/>
      <c r="QP10" s="188"/>
      <c r="QQ10" s="188"/>
      <c r="QR10" s="188"/>
      <c r="QS10" s="188"/>
      <c r="QT10" s="188"/>
      <c r="QU10" s="188"/>
      <c r="QV10" s="188"/>
      <c r="QW10" s="188"/>
      <c r="QX10" s="188"/>
      <c r="QY10" s="188"/>
      <c r="QZ10" s="188"/>
      <c r="RA10" s="188"/>
      <c r="RB10" s="188"/>
      <c r="RC10" s="188"/>
      <c r="RD10" s="188"/>
      <c r="RE10" s="188"/>
      <c r="RF10" s="188"/>
      <c r="RG10" s="188"/>
      <c r="RH10" s="188"/>
      <c r="RI10" s="188"/>
      <c r="RJ10" s="188"/>
      <c r="RK10" s="188"/>
      <c r="RL10" s="188"/>
      <c r="RM10" s="188"/>
      <c r="RN10" s="188"/>
      <c r="RO10" s="188"/>
      <c r="RP10" s="188"/>
      <c r="RQ10" s="188"/>
      <c r="RR10" s="188"/>
      <c r="RS10" s="188"/>
      <c r="RT10" s="188"/>
      <c r="RU10" s="188"/>
      <c r="RV10" s="188"/>
      <c r="RW10" s="188"/>
      <c r="RX10" s="188"/>
      <c r="RY10" s="188"/>
      <c r="RZ10" s="188"/>
      <c r="SA10" s="188"/>
      <c r="SB10" s="188"/>
      <c r="SC10" s="188"/>
      <c r="SD10" s="188"/>
      <c r="SE10" s="188"/>
      <c r="SF10" s="188"/>
      <c r="SG10" s="188"/>
      <c r="SH10" s="188"/>
      <c r="SI10" s="188"/>
      <c r="SJ10" s="188"/>
      <c r="SK10" s="188"/>
      <c r="SL10" s="188"/>
      <c r="SM10" s="188"/>
      <c r="SN10" s="188"/>
      <c r="SO10" s="188"/>
      <c r="SP10" s="188"/>
      <c r="SQ10" s="188"/>
      <c r="SR10" s="188"/>
      <c r="SS10" s="188"/>
      <c r="ST10" s="188"/>
      <c r="SU10" s="188"/>
      <c r="SV10" s="188"/>
      <c r="SW10" s="188"/>
      <c r="SX10" s="188"/>
      <c r="SY10" s="188"/>
      <c r="SZ10" s="188"/>
      <c r="TA10" s="188"/>
      <c r="TB10" s="188"/>
      <c r="TC10" s="188"/>
      <c r="TD10" s="188"/>
      <c r="TE10" s="188"/>
      <c r="TF10" s="188"/>
      <c r="TG10" s="188"/>
      <c r="TH10" s="188"/>
      <c r="TI10" s="188"/>
      <c r="TJ10" s="188"/>
      <c r="TK10" s="188"/>
      <c r="TL10" s="188"/>
      <c r="TM10" s="188"/>
      <c r="TN10" s="188"/>
      <c r="TO10" s="188"/>
      <c r="TP10" s="188"/>
      <c r="TQ10" s="188"/>
      <c r="TR10" s="188"/>
      <c r="TS10" s="188"/>
      <c r="TT10" s="188"/>
      <c r="TU10" s="188"/>
      <c r="TV10" s="188"/>
      <c r="TW10" s="188"/>
      <c r="TX10" s="188"/>
      <c r="TY10" s="188"/>
      <c r="TZ10" s="188"/>
      <c r="UA10" s="188"/>
      <c r="UB10" s="188"/>
      <c r="UC10" s="188"/>
      <c r="UD10" s="188"/>
      <c r="UE10" s="188"/>
      <c r="UF10" s="188"/>
      <c r="UG10" s="188"/>
      <c r="UH10" s="188"/>
      <c r="UI10" s="188"/>
      <c r="UJ10" s="188"/>
      <c r="UK10" s="188"/>
      <c r="UL10" s="188"/>
      <c r="UM10" s="188"/>
      <c r="UN10" s="188"/>
      <c r="UO10" s="188"/>
      <c r="UP10" s="188"/>
      <c r="UQ10" s="188"/>
      <c r="UR10" s="188"/>
      <c r="US10" s="188"/>
      <c r="UT10" s="188"/>
      <c r="UU10" s="188"/>
      <c r="UV10" s="188"/>
      <c r="UW10" s="188"/>
      <c r="UX10" s="188"/>
      <c r="UY10" s="190"/>
      <c r="UZ10" s="188"/>
      <c r="VA10" s="188"/>
      <c r="VB10" s="188"/>
      <c r="VC10" s="188"/>
      <c r="VD10" s="188"/>
      <c r="VE10" s="188"/>
      <c r="VF10" s="188"/>
      <c r="VG10" s="188"/>
      <c r="VH10" s="188"/>
      <c r="VI10" s="188"/>
      <c r="VJ10" s="188"/>
      <c r="VK10" s="188"/>
      <c r="VL10" s="188"/>
      <c r="VM10" s="188"/>
      <c r="VN10" s="188"/>
      <c r="VO10" s="188"/>
      <c r="VP10" s="188"/>
      <c r="VQ10" s="188"/>
      <c r="VR10" s="188"/>
      <c r="VS10" s="188"/>
      <c r="VT10" s="188"/>
      <c r="VU10" s="188"/>
      <c r="VV10" s="188"/>
      <c r="VW10" s="188"/>
      <c r="VX10" s="188"/>
      <c r="VY10" s="188"/>
      <c r="VZ10" s="188"/>
      <c r="WA10" s="188"/>
      <c r="WB10" s="188"/>
      <c r="WC10" s="188"/>
      <c r="WD10" s="188"/>
      <c r="WE10" s="188"/>
      <c r="WF10" s="188"/>
      <c r="WG10" s="188"/>
      <c r="WH10" s="188"/>
      <c r="WI10" s="188"/>
      <c r="WJ10" s="188"/>
      <c r="WK10" s="188"/>
      <c r="WL10" s="188"/>
      <c r="WM10" s="188"/>
      <c r="WN10" s="188"/>
      <c r="WO10" s="188"/>
      <c r="WP10" s="188"/>
      <c r="WQ10" s="188"/>
      <c r="WR10" s="188"/>
      <c r="WS10" s="188"/>
      <c r="WT10" s="188"/>
      <c r="WU10" s="188"/>
      <c r="WV10" s="188"/>
      <c r="WW10" s="188"/>
      <c r="WX10" s="188"/>
      <c r="WY10" s="188"/>
      <c r="WZ10" s="188"/>
      <c r="XA10" s="188"/>
      <c r="XB10" s="188"/>
      <c r="XC10" s="188"/>
      <c r="XD10" s="188"/>
      <c r="XE10" s="188"/>
      <c r="XF10" s="188"/>
      <c r="XG10" s="188"/>
      <c r="XH10" s="188"/>
      <c r="XI10" s="188"/>
      <c r="XJ10" s="188"/>
      <c r="XK10" s="188"/>
      <c r="XL10" s="188"/>
      <c r="XM10" s="188"/>
      <c r="XN10" s="188"/>
      <c r="XO10" s="188"/>
      <c r="XP10" s="188"/>
      <c r="XQ10" s="188"/>
      <c r="XR10" s="188"/>
      <c r="XS10" s="188"/>
      <c r="XT10" s="188"/>
      <c r="XU10" s="192"/>
      <c r="XV10" s="192"/>
      <c r="XW10" s="192"/>
      <c r="XX10" s="192"/>
      <c r="XY10" s="192"/>
      <c r="XZ10" s="191"/>
      <c r="YA10" s="191"/>
      <c r="YB10" s="191"/>
      <c r="YC10" s="191"/>
    </row>
    <row r="11" spans="1:764" ht="20.100000000000001" customHeight="1">
      <c r="A11" s="348">
        <v>4</v>
      </c>
      <c r="B11" s="193" t="str">
        <f>IF('1'!$A$1=1,D11,F11)</f>
        <v>Turkey</v>
      </c>
      <c r="C11" s="198"/>
      <c r="D11" s="314" t="s">
        <v>161</v>
      </c>
      <c r="E11" s="314"/>
      <c r="F11" s="314" t="s">
        <v>37</v>
      </c>
      <c r="G11" s="117">
        <v>60031.004900548403</v>
      </c>
      <c r="H11" s="117">
        <v>51963.468900467138</v>
      </c>
      <c r="I11" s="117">
        <v>66246.443866193731</v>
      </c>
      <c r="J11" s="117">
        <v>63303.052701429129</v>
      </c>
      <c r="K11" s="117">
        <v>66715.613814371216</v>
      </c>
      <c r="L11" s="117">
        <v>64231.099057526255</v>
      </c>
      <c r="M11" s="117">
        <v>109335.5982886375</v>
      </c>
      <c r="N11" s="117">
        <v>95123.976853731059</v>
      </c>
      <c r="O11" s="194">
        <v>86599.047237892883</v>
      </c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6"/>
      <c r="BG11" s="186"/>
      <c r="BH11" s="186"/>
      <c r="BI11" s="186"/>
      <c r="BJ11" s="186"/>
      <c r="BK11" s="186"/>
      <c r="BL11" s="186"/>
      <c r="BM11" s="186"/>
      <c r="BN11" s="186"/>
      <c r="BO11" s="186"/>
      <c r="BP11" s="186"/>
      <c r="BQ11" s="186"/>
      <c r="BR11" s="186"/>
      <c r="BS11" s="186"/>
      <c r="BT11" s="186"/>
      <c r="BU11" s="186"/>
      <c r="BV11" s="186"/>
      <c r="BW11" s="186"/>
      <c r="BX11" s="186"/>
      <c r="BY11" s="186"/>
      <c r="BZ11" s="186"/>
      <c r="CA11" s="186"/>
      <c r="CB11" s="186"/>
      <c r="CC11" s="186"/>
      <c r="CD11" s="186"/>
      <c r="CE11" s="186"/>
      <c r="CF11" s="186"/>
      <c r="CG11" s="186"/>
      <c r="CH11" s="186"/>
      <c r="CI11" s="186"/>
      <c r="CJ11" s="186"/>
      <c r="CK11" s="186"/>
      <c r="CL11" s="186"/>
      <c r="CM11" s="186"/>
      <c r="CN11" s="186"/>
      <c r="CO11" s="186"/>
      <c r="CP11" s="186"/>
      <c r="CQ11" s="186"/>
      <c r="CR11" s="186"/>
      <c r="CS11" s="186"/>
      <c r="CT11" s="186"/>
      <c r="CU11" s="186"/>
      <c r="CV11" s="186"/>
      <c r="CW11" s="186"/>
      <c r="CX11" s="186"/>
      <c r="CY11" s="186"/>
      <c r="CZ11" s="186"/>
      <c r="DA11" s="186"/>
      <c r="DB11" s="186"/>
      <c r="DC11" s="186"/>
      <c r="DD11" s="186"/>
      <c r="DE11" s="186"/>
      <c r="DF11" s="186"/>
      <c r="DG11" s="186"/>
      <c r="DH11" s="186"/>
      <c r="DI11" s="186"/>
      <c r="DJ11" s="186"/>
      <c r="DK11" s="186"/>
      <c r="DL11" s="186"/>
      <c r="DM11" s="186"/>
      <c r="DN11" s="186"/>
      <c r="DO11" s="186"/>
      <c r="DP11" s="186"/>
      <c r="DQ11" s="186"/>
      <c r="DR11" s="186"/>
      <c r="DS11" s="186"/>
      <c r="DT11" s="186"/>
      <c r="DU11" s="186"/>
      <c r="DV11" s="186"/>
      <c r="DW11" s="186"/>
      <c r="DX11" s="186"/>
      <c r="DY11" s="186"/>
      <c r="DZ11" s="186"/>
      <c r="EA11" s="186"/>
      <c r="EB11" s="186"/>
      <c r="EC11" s="186"/>
      <c r="ED11" s="186"/>
      <c r="EE11" s="186"/>
      <c r="EF11" s="186"/>
      <c r="EG11" s="186"/>
      <c r="EH11" s="186"/>
      <c r="EI11" s="186"/>
      <c r="EJ11" s="186"/>
      <c r="EK11" s="186"/>
      <c r="EL11" s="186"/>
      <c r="EM11" s="186"/>
      <c r="EN11" s="186"/>
      <c r="EO11" s="186"/>
      <c r="EP11" s="186"/>
      <c r="EQ11" s="186"/>
      <c r="ER11" s="186"/>
      <c r="ES11" s="186"/>
      <c r="ET11" s="186"/>
      <c r="EU11" s="186"/>
      <c r="EV11" s="186"/>
      <c r="EW11" s="187"/>
      <c r="EX11" s="187"/>
      <c r="EY11" s="187"/>
      <c r="EZ11" s="187"/>
      <c r="FA11" s="187"/>
      <c r="FB11" s="187"/>
      <c r="FC11" s="187"/>
      <c r="FD11" s="187"/>
      <c r="FE11" s="187"/>
      <c r="FF11" s="187"/>
      <c r="FG11" s="187"/>
      <c r="FH11" s="187"/>
      <c r="FI11" s="187"/>
      <c r="FJ11" s="187"/>
      <c r="FK11" s="187"/>
      <c r="FL11" s="187"/>
      <c r="FM11" s="187"/>
      <c r="FN11" s="187"/>
      <c r="FO11" s="187"/>
      <c r="FP11" s="187"/>
      <c r="FQ11" s="187"/>
      <c r="FR11" s="187"/>
      <c r="FS11" s="187"/>
      <c r="FT11" s="187"/>
      <c r="FU11" s="187"/>
      <c r="FV11" s="187"/>
      <c r="FW11" s="187"/>
      <c r="FX11" s="187"/>
      <c r="FY11" s="187"/>
      <c r="FZ11" s="187"/>
      <c r="GA11" s="187"/>
      <c r="GB11" s="187"/>
      <c r="GC11" s="187"/>
      <c r="GD11" s="187"/>
      <c r="GE11" s="187"/>
      <c r="GF11" s="187"/>
      <c r="GG11" s="188"/>
      <c r="GH11" s="188"/>
      <c r="GI11" s="188"/>
      <c r="GJ11" s="165"/>
      <c r="GK11" s="165"/>
      <c r="GL11" s="165"/>
      <c r="GM11" s="188"/>
      <c r="GN11" s="188"/>
      <c r="GO11" s="188"/>
      <c r="GP11" s="188"/>
      <c r="GQ11" s="188"/>
      <c r="GR11" s="188"/>
      <c r="GS11" s="188"/>
      <c r="GT11" s="188"/>
      <c r="GU11" s="188"/>
      <c r="GV11" s="188"/>
      <c r="GW11" s="188"/>
      <c r="GX11" s="188"/>
      <c r="GY11" s="188"/>
      <c r="GZ11" s="188"/>
      <c r="HA11" s="188"/>
      <c r="HB11" s="188"/>
      <c r="HC11" s="188"/>
      <c r="HD11" s="188"/>
      <c r="HE11" s="188"/>
      <c r="HF11" s="188"/>
      <c r="HG11" s="188"/>
      <c r="HH11" s="188"/>
      <c r="HI11" s="188"/>
      <c r="HJ11" s="188"/>
      <c r="HK11" s="188"/>
      <c r="HL11" s="188"/>
      <c r="HM11" s="188"/>
      <c r="HN11" s="188"/>
      <c r="HO11" s="188"/>
      <c r="HP11" s="188"/>
      <c r="HQ11" s="188"/>
      <c r="HR11" s="188"/>
      <c r="HS11" s="188"/>
      <c r="HT11" s="188"/>
      <c r="HU11" s="188"/>
      <c r="HV11" s="188"/>
      <c r="HW11" s="188"/>
      <c r="HX11" s="188"/>
      <c r="HY11" s="188"/>
      <c r="HZ11" s="188"/>
      <c r="IA11" s="188"/>
      <c r="IB11" s="188"/>
      <c r="IC11" s="188"/>
      <c r="ID11" s="188"/>
      <c r="IE11" s="188"/>
      <c r="IF11" s="188"/>
      <c r="IG11" s="188"/>
      <c r="IH11" s="188"/>
      <c r="II11" s="188"/>
      <c r="IJ11" s="188"/>
      <c r="IK11" s="188"/>
      <c r="IL11" s="188"/>
      <c r="IM11" s="188"/>
      <c r="IN11" s="188"/>
      <c r="IO11" s="188"/>
      <c r="IP11" s="188"/>
      <c r="IQ11" s="188"/>
      <c r="IR11" s="188"/>
      <c r="IS11" s="188"/>
      <c r="IT11" s="188"/>
      <c r="IU11" s="188"/>
      <c r="IV11" s="188"/>
      <c r="IW11" s="188"/>
      <c r="IX11" s="188"/>
      <c r="IY11" s="188"/>
      <c r="IZ11" s="188"/>
      <c r="JA11" s="188"/>
      <c r="JB11" s="188"/>
      <c r="JC11" s="188"/>
      <c r="JD11" s="188"/>
      <c r="JE11" s="188"/>
      <c r="JF11" s="188"/>
      <c r="JG11" s="188"/>
      <c r="JH11" s="188"/>
      <c r="JI11" s="188"/>
      <c r="JJ11" s="188"/>
      <c r="JK11" s="188"/>
      <c r="JL11" s="188"/>
      <c r="JM11" s="188"/>
      <c r="JN11" s="188"/>
      <c r="JO11" s="188"/>
      <c r="JP11" s="188"/>
      <c r="JQ11" s="188"/>
      <c r="JR11" s="188"/>
      <c r="JS11" s="188"/>
      <c r="JT11" s="188"/>
      <c r="JU11" s="188"/>
      <c r="JV11" s="188"/>
      <c r="JW11" s="188"/>
      <c r="JX11" s="188"/>
      <c r="JY11" s="188"/>
      <c r="JZ11" s="188"/>
      <c r="KA11" s="188"/>
      <c r="KB11" s="188"/>
      <c r="KC11" s="188"/>
      <c r="KD11" s="188"/>
      <c r="KE11" s="188"/>
      <c r="KF11" s="188"/>
      <c r="KG11" s="188"/>
      <c r="KH11" s="188"/>
      <c r="KI11" s="188"/>
      <c r="KJ11" s="188"/>
      <c r="KK11" s="188"/>
      <c r="KL11" s="188"/>
      <c r="KM11" s="188"/>
      <c r="KN11" s="188"/>
      <c r="KO11" s="188"/>
      <c r="KP11" s="188"/>
      <c r="KQ11" s="188"/>
      <c r="KR11" s="188"/>
      <c r="KS11" s="188"/>
      <c r="KT11" s="188"/>
      <c r="KU11" s="188"/>
      <c r="KV11" s="188"/>
      <c r="KW11" s="188"/>
      <c r="KX11" s="188"/>
      <c r="KY11" s="190"/>
      <c r="KZ11" s="188"/>
      <c r="LA11" s="188"/>
      <c r="LB11" s="188"/>
      <c r="LC11" s="188"/>
      <c r="LD11" s="188"/>
      <c r="LE11" s="188"/>
      <c r="LF11" s="188"/>
      <c r="LG11" s="188"/>
      <c r="LH11" s="188"/>
      <c r="LI11" s="188"/>
      <c r="LJ11" s="188"/>
      <c r="LK11" s="188"/>
      <c r="LL11" s="188"/>
      <c r="LM11" s="188"/>
      <c r="LN11" s="188"/>
      <c r="LO11" s="188"/>
      <c r="LP11" s="188"/>
      <c r="LQ11" s="188"/>
      <c r="LR11" s="188"/>
      <c r="LS11" s="188"/>
      <c r="LT11" s="188"/>
      <c r="LU11" s="188"/>
      <c r="LV11" s="188"/>
      <c r="LW11" s="188"/>
      <c r="LX11" s="188"/>
      <c r="LY11" s="188"/>
      <c r="LZ11" s="188"/>
      <c r="MA11" s="188"/>
      <c r="MB11" s="188"/>
      <c r="MC11" s="188"/>
      <c r="MD11" s="188"/>
      <c r="ME11" s="188"/>
      <c r="MF11" s="188"/>
      <c r="MG11" s="188"/>
      <c r="MH11" s="188"/>
      <c r="MI11" s="188"/>
      <c r="MJ11" s="188"/>
      <c r="MK11" s="188"/>
      <c r="ML11" s="188"/>
      <c r="MM11" s="188"/>
      <c r="MN11" s="188"/>
      <c r="MO11" s="188"/>
      <c r="MP11" s="188"/>
      <c r="MQ11" s="188"/>
      <c r="MR11" s="188"/>
      <c r="MS11" s="188"/>
      <c r="MT11" s="188"/>
      <c r="MU11" s="188"/>
      <c r="MV11" s="188"/>
      <c r="MW11" s="188"/>
      <c r="MX11" s="188"/>
      <c r="MY11" s="188"/>
      <c r="MZ11" s="188"/>
      <c r="NA11" s="188"/>
      <c r="NB11" s="188"/>
      <c r="NC11" s="188"/>
      <c r="ND11" s="188"/>
      <c r="NE11" s="188"/>
      <c r="NF11" s="188"/>
      <c r="NG11" s="188"/>
      <c r="NH11" s="188"/>
      <c r="NI11" s="188"/>
      <c r="NJ11" s="188"/>
      <c r="NK11" s="188"/>
      <c r="NL11" s="188"/>
      <c r="NM11" s="188"/>
      <c r="NN11" s="188"/>
      <c r="NO11" s="188"/>
      <c r="NP11" s="188"/>
      <c r="NQ11" s="188"/>
      <c r="NR11" s="188"/>
      <c r="NS11" s="188"/>
      <c r="NT11" s="188"/>
      <c r="NU11" s="188"/>
      <c r="NV11" s="188"/>
      <c r="NW11" s="188"/>
      <c r="NX11" s="188"/>
      <c r="NY11" s="188"/>
      <c r="NZ11" s="188"/>
      <c r="OA11" s="188"/>
      <c r="OB11" s="188"/>
      <c r="OC11" s="188"/>
      <c r="OD11" s="188"/>
      <c r="OE11" s="188"/>
      <c r="OF11" s="188"/>
      <c r="OG11" s="188"/>
      <c r="OH11" s="188"/>
      <c r="OI11" s="188"/>
      <c r="OJ11" s="188"/>
      <c r="OK11" s="188"/>
      <c r="OL11" s="188"/>
      <c r="OM11" s="188"/>
      <c r="ON11" s="188"/>
      <c r="OO11" s="188"/>
      <c r="OP11" s="188"/>
      <c r="OQ11" s="188"/>
      <c r="OR11" s="188"/>
      <c r="OS11" s="188"/>
      <c r="OT11" s="188"/>
      <c r="OU11" s="188"/>
      <c r="OV11" s="188"/>
      <c r="OW11" s="188"/>
      <c r="OX11" s="188"/>
      <c r="OY11" s="188"/>
      <c r="OZ11" s="188"/>
      <c r="PA11" s="188"/>
      <c r="PB11" s="188"/>
      <c r="PC11" s="188"/>
      <c r="PD11" s="188"/>
      <c r="PE11" s="188"/>
      <c r="PF11" s="188"/>
      <c r="PG11" s="188"/>
      <c r="PH11" s="188"/>
      <c r="PI11" s="188"/>
      <c r="PJ11" s="188"/>
      <c r="PK11" s="188"/>
      <c r="PL11" s="188"/>
      <c r="PM11" s="188"/>
      <c r="PN11" s="188"/>
      <c r="PO11" s="188"/>
      <c r="PP11" s="188"/>
      <c r="PQ11" s="188"/>
      <c r="PR11" s="188"/>
      <c r="PS11" s="188"/>
      <c r="PT11" s="188"/>
      <c r="PU11" s="188"/>
      <c r="PV11" s="188"/>
      <c r="PW11" s="188"/>
      <c r="PX11" s="188"/>
      <c r="PY11" s="188"/>
      <c r="PZ11" s="188"/>
      <c r="QA11" s="188"/>
      <c r="QB11" s="188"/>
      <c r="QC11" s="188"/>
      <c r="QD11" s="188"/>
      <c r="QE11" s="188"/>
      <c r="QF11" s="188"/>
      <c r="QG11" s="188"/>
      <c r="QH11" s="188"/>
      <c r="QI11" s="188"/>
      <c r="QJ11" s="188"/>
      <c r="QK11" s="188"/>
      <c r="QL11" s="188"/>
      <c r="QM11" s="188"/>
      <c r="QN11" s="188"/>
      <c r="QO11" s="188"/>
      <c r="QP11" s="188"/>
      <c r="QQ11" s="188"/>
      <c r="QR11" s="188"/>
      <c r="QS11" s="188"/>
      <c r="QT11" s="188"/>
      <c r="QU11" s="188"/>
      <c r="QV11" s="188"/>
      <c r="QW11" s="188"/>
      <c r="QX11" s="188"/>
      <c r="QY11" s="188"/>
      <c r="QZ11" s="188"/>
      <c r="RA11" s="188"/>
      <c r="RB11" s="188"/>
      <c r="RC11" s="188"/>
      <c r="RD11" s="188"/>
      <c r="RE11" s="188"/>
      <c r="RF11" s="188"/>
      <c r="RG11" s="188"/>
      <c r="RH11" s="188"/>
      <c r="RI11" s="188"/>
      <c r="RJ11" s="188"/>
      <c r="RK11" s="188"/>
      <c r="RL11" s="188"/>
      <c r="RM11" s="188"/>
      <c r="RN11" s="188"/>
      <c r="RO11" s="188"/>
      <c r="RP11" s="188"/>
      <c r="RQ11" s="188"/>
      <c r="RR11" s="188"/>
      <c r="RS11" s="188"/>
      <c r="RT11" s="188"/>
      <c r="RU11" s="188"/>
      <c r="RV11" s="188"/>
      <c r="RW11" s="188"/>
      <c r="RX11" s="188"/>
      <c r="RY11" s="188"/>
      <c r="RZ11" s="188"/>
      <c r="SA11" s="188"/>
      <c r="SB11" s="188"/>
      <c r="SC11" s="188"/>
      <c r="SD11" s="188"/>
      <c r="SE11" s="188"/>
      <c r="SF11" s="188"/>
      <c r="SG11" s="188"/>
      <c r="SH11" s="188"/>
      <c r="SI11" s="188"/>
      <c r="SJ11" s="188"/>
      <c r="SK11" s="188"/>
      <c r="SL11" s="188"/>
      <c r="SM11" s="188"/>
      <c r="SN11" s="188"/>
      <c r="SO11" s="188"/>
      <c r="SP11" s="188"/>
      <c r="SQ11" s="188"/>
      <c r="SR11" s="188"/>
      <c r="SS11" s="188"/>
      <c r="ST11" s="188"/>
      <c r="SU11" s="188"/>
      <c r="SV11" s="188"/>
      <c r="SW11" s="188"/>
      <c r="SX11" s="188"/>
      <c r="SY11" s="188"/>
      <c r="SZ11" s="188"/>
      <c r="TA11" s="188"/>
      <c r="TB11" s="188"/>
      <c r="TC11" s="188"/>
      <c r="TD11" s="188"/>
      <c r="TE11" s="188"/>
      <c r="TF11" s="188"/>
      <c r="TG11" s="188"/>
      <c r="TH11" s="188"/>
      <c r="TI11" s="188"/>
      <c r="TJ11" s="188"/>
      <c r="TK11" s="188"/>
      <c r="TL11" s="188"/>
      <c r="TM11" s="188"/>
      <c r="TN11" s="188"/>
      <c r="TO11" s="188"/>
      <c r="TP11" s="188"/>
      <c r="TQ11" s="188"/>
      <c r="TR11" s="188"/>
      <c r="TS11" s="188"/>
      <c r="TT11" s="188"/>
      <c r="TU11" s="188"/>
      <c r="TV11" s="188"/>
      <c r="TW11" s="188"/>
      <c r="TX11" s="188"/>
      <c r="TY11" s="188"/>
      <c r="TZ11" s="188"/>
      <c r="UA11" s="188"/>
      <c r="UB11" s="188"/>
      <c r="UC11" s="188"/>
      <c r="UD11" s="188"/>
      <c r="UE11" s="188"/>
      <c r="UF11" s="188"/>
      <c r="UG11" s="188"/>
      <c r="UH11" s="188"/>
      <c r="UI11" s="188"/>
      <c r="UJ11" s="188"/>
      <c r="UK11" s="188"/>
      <c r="UL11" s="188"/>
      <c r="UM11" s="188"/>
      <c r="UN11" s="188"/>
      <c r="UO11" s="188"/>
      <c r="UP11" s="188"/>
      <c r="UQ11" s="188"/>
      <c r="UR11" s="188"/>
      <c r="US11" s="188"/>
      <c r="UT11" s="188"/>
      <c r="UU11" s="188"/>
      <c r="UV11" s="188"/>
      <c r="UW11" s="188"/>
      <c r="UX11" s="188"/>
      <c r="UY11" s="190"/>
      <c r="UZ11" s="188"/>
      <c r="VA11" s="188"/>
      <c r="VB11" s="188"/>
      <c r="VC11" s="188"/>
      <c r="VD11" s="188"/>
      <c r="VE11" s="188"/>
      <c r="VF11" s="188"/>
      <c r="VG11" s="188"/>
      <c r="VH11" s="188"/>
      <c r="VI11" s="188"/>
      <c r="VJ11" s="188"/>
      <c r="VK11" s="188"/>
      <c r="VL11" s="188"/>
      <c r="VM11" s="188"/>
      <c r="VN11" s="188"/>
      <c r="VO11" s="188"/>
      <c r="VP11" s="188"/>
      <c r="VQ11" s="188"/>
      <c r="VR11" s="188"/>
      <c r="VS11" s="188"/>
      <c r="VT11" s="188"/>
      <c r="VU11" s="188"/>
      <c r="VV11" s="188"/>
      <c r="VW11" s="188"/>
      <c r="VX11" s="188"/>
      <c r="VY11" s="188"/>
      <c r="VZ11" s="188"/>
      <c r="WA11" s="188"/>
      <c r="WB11" s="188"/>
      <c r="WC11" s="188"/>
      <c r="WD11" s="188"/>
      <c r="WE11" s="188"/>
      <c r="WF11" s="188"/>
      <c r="WG11" s="188"/>
      <c r="WH11" s="188"/>
      <c r="WI11" s="188"/>
      <c r="WJ11" s="188"/>
      <c r="WK11" s="188"/>
      <c r="WL11" s="188"/>
      <c r="WM11" s="188"/>
      <c r="WN11" s="188"/>
      <c r="WO11" s="188"/>
      <c r="WP11" s="188"/>
      <c r="WQ11" s="188"/>
      <c r="WR11" s="188"/>
      <c r="WS11" s="188"/>
      <c r="WT11" s="188"/>
      <c r="WU11" s="188"/>
      <c r="WV11" s="188"/>
      <c r="WW11" s="188"/>
      <c r="WX11" s="188"/>
      <c r="WY11" s="188"/>
      <c r="WZ11" s="188"/>
      <c r="XA11" s="188"/>
      <c r="XB11" s="188"/>
      <c r="XC11" s="188"/>
      <c r="XD11" s="188"/>
      <c r="XE11" s="188"/>
      <c r="XF11" s="188"/>
      <c r="XG11" s="188"/>
      <c r="XH11" s="188"/>
      <c r="XI11" s="188"/>
      <c r="XJ11" s="188"/>
      <c r="XK11" s="188"/>
      <c r="XL11" s="188"/>
      <c r="XM11" s="188"/>
      <c r="XN11" s="188"/>
      <c r="XO11" s="188"/>
      <c r="XP11" s="188"/>
      <c r="XQ11" s="188"/>
      <c r="XR11" s="188"/>
      <c r="XS11" s="188"/>
      <c r="XT11" s="188"/>
      <c r="XU11" s="192"/>
      <c r="XV11" s="192"/>
      <c r="XW11" s="192"/>
      <c r="XX11" s="192"/>
      <c r="XY11" s="192"/>
      <c r="XZ11" s="191"/>
      <c r="YA11" s="191"/>
      <c r="YB11" s="191"/>
      <c r="YC11" s="191"/>
      <c r="ZT11" s="196"/>
      <c r="ZU11" s="196"/>
      <c r="ZV11" s="196"/>
      <c r="ZW11" s="196"/>
      <c r="ZX11" s="196"/>
      <c r="ZY11" s="196"/>
      <c r="ZZ11" s="196"/>
      <c r="AAA11" s="196"/>
      <c r="AAB11" s="196"/>
    </row>
    <row r="12" spans="1:764" ht="20.100000000000001" customHeight="1">
      <c r="A12" s="348">
        <v>5</v>
      </c>
      <c r="B12" s="193" t="str">
        <f>IF('1'!$A$1=1,D12,F12)</f>
        <v>Spain</v>
      </c>
      <c r="C12" s="198"/>
      <c r="D12" s="314" t="s">
        <v>177</v>
      </c>
      <c r="E12" s="314"/>
      <c r="F12" s="322" t="s">
        <v>43</v>
      </c>
      <c r="G12" s="117">
        <v>22667.893309151026</v>
      </c>
      <c r="H12" s="117">
        <v>25237.778765576229</v>
      </c>
      <c r="I12" s="117">
        <v>33082.459345624826</v>
      </c>
      <c r="J12" s="117">
        <v>37264.790509346996</v>
      </c>
      <c r="K12" s="117">
        <v>38397.562437227927</v>
      </c>
      <c r="L12" s="117">
        <v>33188.393779565362</v>
      </c>
      <c r="M12" s="117">
        <v>45190.776699955568</v>
      </c>
      <c r="N12" s="117">
        <v>51447.722909422038</v>
      </c>
      <c r="O12" s="194">
        <v>73321.534418474854</v>
      </c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6"/>
      <c r="BU12" s="186"/>
      <c r="BV12" s="186"/>
      <c r="BW12" s="186"/>
      <c r="BX12" s="186"/>
      <c r="BY12" s="186"/>
      <c r="BZ12" s="186"/>
      <c r="CA12" s="186"/>
      <c r="CB12" s="186"/>
      <c r="CC12" s="186"/>
      <c r="CD12" s="186"/>
      <c r="CE12" s="186"/>
      <c r="CF12" s="186"/>
      <c r="CG12" s="186"/>
      <c r="CH12" s="186"/>
      <c r="CI12" s="186"/>
      <c r="CJ12" s="186"/>
      <c r="CK12" s="186"/>
      <c r="CL12" s="186"/>
      <c r="CM12" s="186"/>
      <c r="CN12" s="186"/>
      <c r="CO12" s="186"/>
      <c r="CP12" s="186"/>
      <c r="CQ12" s="186"/>
      <c r="CR12" s="186"/>
      <c r="CS12" s="186"/>
      <c r="CT12" s="186"/>
      <c r="CU12" s="186"/>
      <c r="CV12" s="186"/>
      <c r="CW12" s="186"/>
      <c r="CX12" s="186"/>
      <c r="CY12" s="186"/>
      <c r="CZ12" s="186"/>
      <c r="DA12" s="186"/>
      <c r="DB12" s="186"/>
      <c r="DC12" s="186"/>
      <c r="DD12" s="186"/>
      <c r="DE12" s="186"/>
      <c r="DF12" s="186"/>
      <c r="DG12" s="186"/>
      <c r="DH12" s="186"/>
      <c r="DI12" s="186"/>
      <c r="DJ12" s="186"/>
      <c r="DK12" s="186"/>
      <c r="DL12" s="186"/>
      <c r="DM12" s="186"/>
      <c r="DN12" s="186"/>
      <c r="DO12" s="186"/>
      <c r="DP12" s="186"/>
      <c r="DQ12" s="186"/>
      <c r="DR12" s="186"/>
      <c r="DS12" s="186"/>
      <c r="DT12" s="186"/>
      <c r="DU12" s="186"/>
      <c r="DV12" s="186"/>
      <c r="DW12" s="186"/>
      <c r="DX12" s="186"/>
      <c r="DY12" s="186"/>
      <c r="DZ12" s="186"/>
      <c r="EA12" s="186"/>
      <c r="EB12" s="186"/>
      <c r="EC12" s="186"/>
      <c r="ED12" s="186"/>
      <c r="EE12" s="186"/>
      <c r="EF12" s="186"/>
      <c r="EG12" s="186"/>
      <c r="EH12" s="186"/>
      <c r="EI12" s="186"/>
      <c r="EJ12" s="186"/>
      <c r="EK12" s="186"/>
      <c r="EL12" s="186"/>
      <c r="EM12" s="186"/>
      <c r="EN12" s="186"/>
      <c r="EO12" s="186"/>
      <c r="EP12" s="186"/>
      <c r="EQ12" s="186"/>
      <c r="ER12" s="186"/>
      <c r="ES12" s="186"/>
      <c r="ET12" s="186"/>
      <c r="EU12" s="186"/>
      <c r="EV12" s="186"/>
      <c r="EW12" s="187"/>
      <c r="EX12" s="187"/>
      <c r="EY12" s="187"/>
      <c r="EZ12" s="187"/>
      <c r="FA12" s="187"/>
      <c r="FB12" s="187"/>
      <c r="FC12" s="187"/>
      <c r="FD12" s="187"/>
      <c r="FE12" s="187"/>
      <c r="FF12" s="187"/>
      <c r="FG12" s="187"/>
      <c r="FH12" s="187"/>
      <c r="FI12" s="187"/>
      <c r="FJ12" s="187"/>
      <c r="FK12" s="187"/>
      <c r="FL12" s="187"/>
      <c r="FM12" s="187"/>
      <c r="FN12" s="187"/>
      <c r="FO12" s="187"/>
      <c r="FP12" s="187"/>
      <c r="FQ12" s="187"/>
      <c r="FR12" s="187"/>
      <c r="FS12" s="187"/>
      <c r="FT12" s="187"/>
      <c r="FU12" s="187"/>
      <c r="FV12" s="187"/>
      <c r="FW12" s="187"/>
      <c r="FX12" s="187"/>
      <c r="FY12" s="187"/>
      <c r="FZ12" s="187"/>
      <c r="GA12" s="187"/>
      <c r="GB12" s="187"/>
      <c r="GC12" s="187"/>
      <c r="GD12" s="187"/>
      <c r="GE12" s="187"/>
      <c r="GF12" s="187"/>
      <c r="GG12" s="188"/>
      <c r="GH12" s="188"/>
      <c r="GI12" s="188"/>
      <c r="GJ12" s="188"/>
      <c r="GK12" s="188"/>
      <c r="GL12" s="188"/>
      <c r="GM12" s="188"/>
      <c r="GN12" s="188"/>
      <c r="GO12" s="188"/>
      <c r="GP12" s="188"/>
      <c r="GQ12" s="188"/>
      <c r="GR12" s="188"/>
      <c r="GS12" s="188"/>
      <c r="GT12" s="188"/>
      <c r="GU12" s="188"/>
      <c r="GV12" s="188"/>
      <c r="GW12" s="188"/>
      <c r="GX12" s="188"/>
      <c r="GY12" s="188"/>
      <c r="GZ12" s="188"/>
      <c r="HA12" s="188"/>
      <c r="HB12" s="188"/>
      <c r="HC12" s="188"/>
      <c r="HD12" s="188"/>
      <c r="HE12" s="188"/>
      <c r="HF12" s="188"/>
      <c r="HG12" s="188"/>
      <c r="HH12" s="188"/>
      <c r="HI12" s="188"/>
      <c r="HJ12" s="188"/>
      <c r="HK12" s="188"/>
      <c r="HL12" s="188"/>
      <c r="HM12" s="188"/>
      <c r="HN12" s="188"/>
      <c r="HO12" s="188"/>
      <c r="HP12" s="188"/>
      <c r="HQ12" s="188"/>
      <c r="HR12" s="188"/>
      <c r="HS12" s="188"/>
      <c r="HT12" s="188"/>
      <c r="HU12" s="188"/>
      <c r="HV12" s="188"/>
      <c r="HW12" s="188"/>
      <c r="HX12" s="188"/>
      <c r="HY12" s="188"/>
      <c r="HZ12" s="188"/>
      <c r="IA12" s="188"/>
      <c r="IB12" s="188"/>
      <c r="IC12" s="188"/>
      <c r="ID12" s="188"/>
      <c r="IE12" s="188"/>
      <c r="IF12" s="188"/>
      <c r="IG12" s="188"/>
      <c r="IH12" s="188"/>
      <c r="II12" s="188"/>
      <c r="IJ12" s="188"/>
      <c r="IK12" s="188"/>
      <c r="IL12" s="188"/>
      <c r="IM12" s="188"/>
      <c r="IN12" s="188"/>
      <c r="IO12" s="188"/>
      <c r="IP12" s="188"/>
      <c r="IQ12" s="188"/>
      <c r="IR12" s="188"/>
      <c r="IS12" s="188"/>
      <c r="IT12" s="188"/>
      <c r="IU12" s="188"/>
      <c r="IV12" s="188"/>
      <c r="IW12" s="188"/>
      <c r="IX12" s="188"/>
      <c r="IY12" s="188"/>
      <c r="IZ12" s="188"/>
      <c r="JA12" s="188"/>
      <c r="JB12" s="188"/>
      <c r="JC12" s="188"/>
      <c r="JD12" s="188"/>
      <c r="JE12" s="188"/>
      <c r="JF12" s="188"/>
      <c r="JG12" s="188"/>
      <c r="JH12" s="188"/>
      <c r="JI12" s="188"/>
      <c r="JJ12" s="188"/>
      <c r="JK12" s="188"/>
      <c r="JL12" s="188"/>
      <c r="JM12" s="188"/>
      <c r="JN12" s="188"/>
      <c r="JO12" s="188"/>
      <c r="JP12" s="188"/>
      <c r="JQ12" s="188"/>
      <c r="JR12" s="188"/>
      <c r="JS12" s="188"/>
      <c r="JT12" s="188"/>
      <c r="JU12" s="188"/>
      <c r="JV12" s="188"/>
      <c r="JW12" s="188"/>
      <c r="JX12" s="188"/>
      <c r="JY12" s="188"/>
      <c r="JZ12" s="188"/>
      <c r="KA12" s="188"/>
      <c r="KB12" s="188"/>
      <c r="KC12" s="188"/>
      <c r="KD12" s="188"/>
      <c r="KE12" s="188"/>
      <c r="KF12" s="188"/>
      <c r="KG12" s="188"/>
      <c r="KH12" s="188"/>
      <c r="KI12" s="188"/>
      <c r="KJ12" s="188"/>
      <c r="KK12" s="188"/>
      <c r="KL12" s="188"/>
      <c r="KM12" s="188"/>
      <c r="KN12" s="188"/>
      <c r="KO12" s="188"/>
      <c r="KP12" s="188"/>
      <c r="KQ12" s="188"/>
      <c r="KR12" s="188"/>
      <c r="KS12" s="188"/>
      <c r="KT12" s="188"/>
      <c r="KU12" s="188"/>
      <c r="KV12" s="188"/>
      <c r="KW12" s="188"/>
      <c r="KX12" s="188"/>
      <c r="KY12" s="190"/>
      <c r="KZ12" s="188"/>
      <c r="LA12" s="188"/>
      <c r="LB12" s="188"/>
      <c r="LC12" s="188"/>
      <c r="LD12" s="188"/>
      <c r="LE12" s="188"/>
      <c r="LF12" s="188"/>
      <c r="LG12" s="188"/>
      <c r="LH12" s="188"/>
      <c r="LI12" s="188"/>
      <c r="LJ12" s="188"/>
      <c r="LK12" s="188"/>
      <c r="LL12" s="188"/>
      <c r="LM12" s="188"/>
      <c r="LN12" s="188"/>
      <c r="LO12" s="188"/>
      <c r="LP12" s="188"/>
      <c r="LQ12" s="188"/>
      <c r="LR12" s="188"/>
      <c r="LS12" s="188"/>
      <c r="LT12" s="188"/>
      <c r="LU12" s="188"/>
      <c r="LV12" s="188"/>
      <c r="LW12" s="188"/>
      <c r="LX12" s="188"/>
      <c r="LY12" s="188"/>
      <c r="LZ12" s="188"/>
      <c r="MA12" s="188"/>
      <c r="MB12" s="188"/>
      <c r="MC12" s="188"/>
      <c r="MD12" s="188"/>
      <c r="ME12" s="188"/>
      <c r="MF12" s="188"/>
      <c r="MG12" s="188"/>
      <c r="MH12" s="188"/>
      <c r="MI12" s="188"/>
      <c r="MJ12" s="188"/>
      <c r="MK12" s="188"/>
      <c r="ML12" s="188"/>
      <c r="MM12" s="188"/>
      <c r="MN12" s="188"/>
      <c r="MO12" s="188"/>
      <c r="MP12" s="188"/>
      <c r="MQ12" s="188"/>
      <c r="MR12" s="188"/>
      <c r="MS12" s="188"/>
      <c r="MT12" s="188"/>
      <c r="MU12" s="188"/>
      <c r="MV12" s="188"/>
      <c r="MW12" s="188"/>
      <c r="MX12" s="188"/>
      <c r="MY12" s="188"/>
      <c r="MZ12" s="188"/>
      <c r="NA12" s="188"/>
      <c r="NB12" s="188"/>
      <c r="NC12" s="188"/>
      <c r="ND12" s="188"/>
      <c r="NE12" s="188"/>
      <c r="NF12" s="188"/>
      <c r="NG12" s="188"/>
      <c r="NH12" s="188"/>
      <c r="NI12" s="188"/>
      <c r="NJ12" s="188"/>
      <c r="NK12" s="188"/>
      <c r="NL12" s="188"/>
      <c r="NM12" s="188"/>
      <c r="NN12" s="188"/>
      <c r="NO12" s="188"/>
      <c r="NP12" s="188"/>
      <c r="NQ12" s="188"/>
      <c r="NR12" s="188"/>
      <c r="NS12" s="188"/>
      <c r="NT12" s="188"/>
      <c r="NU12" s="188"/>
      <c r="NV12" s="188"/>
      <c r="NW12" s="188"/>
      <c r="NX12" s="188"/>
      <c r="NY12" s="188"/>
      <c r="NZ12" s="188"/>
      <c r="OA12" s="188"/>
      <c r="OB12" s="188"/>
      <c r="OC12" s="188"/>
      <c r="OD12" s="188"/>
      <c r="OE12" s="188"/>
      <c r="OF12" s="188"/>
      <c r="OG12" s="188"/>
      <c r="OH12" s="188"/>
      <c r="OI12" s="188"/>
      <c r="OJ12" s="188"/>
      <c r="OK12" s="188"/>
      <c r="OL12" s="188"/>
      <c r="OM12" s="188"/>
      <c r="ON12" s="188"/>
      <c r="OO12" s="188"/>
      <c r="OP12" s="188"/>
      <c r="OQ12" s="188"/>
      <c r="OR12" s="188"/>
      <c r="OS12" s="188"/>
      <c r="OT12" s="188"/>
      <c r="OU12" s="188"/>
      <c r="OV12" s="188"/>
      <c r="OW12" s="188"/>
      <c r="OX12" s="188"/>
      <c r="OY12" s="188"/>
      <c r="OZ12" s="188"/>
      <c r="PA12" s="188"/>
      <c r="PB12" s="188"/>
      <c r="PC12" s="188"/>
      <c r="PD12" s="188"/>
      <c r="PE12" s="188"/>
      <c r="PF12" s="188"/>
      <c r="PG12" s="188"/>
      <c r="PH12" s="188"/>
      <c r="PI12" s="188"/>
      <c r="PJ12" s="188"/>
      <c r="PK12" s="188"/>
      <c r="PL12" s="188"/>
      <c r="PM12" s="188"/>
      <c r="PN12" s="188"/>
      <c r="PO12" s="188"/>
      <c r="PP12" s="188"/>
      <c r="PQ12" s="188"/>
      <c r="PR12" s="188"/>
      <c r="PS12" s="188"/>
      <c r="PT12" s="188"/>
      <c r="PU12" s="188"/>
      <c r="PV12" s="188"/>
      <c r="PW12" s="188"/>
      <c r="PX12" s="188"/>
      <c r="PY12" s="188"/>
      <c r="PZ12" s="188"/>
      <c r="QA12" s="188"/>
      <c r="QB12" s="188"/>
      <c r="QC12" s="188"/>
      <c r="QD12" s="188"/>
      <c r="QE12" s="188"/>
      <c r="QF12" s="188"/>
      <c r="QG12" s="188"/>
      <c r="QH12" s="188"/>
      <c r="QI12" s="188"/>
      <c r="QJ12" s="188"/>
      <c r="QK12" s="188"/>
      <c r="QL12" s="188"/>
      <c r="QM12" s="188"/>
      <c r="QN12" s="188"/>
      <c r="QO12" s="188"/>
      <c r="QP12" s="188"/>
      <c r="QQ12" s="188"/>
      <c r="QR12" s="188"/>
      <c r="QS12" s="188"/>
      <c r="QT12" s="188"/>
      <c r="QU12" s="188"/>
      <c r="QV12" s="188"/>
      <c r="QW12" s="188"/>
      <c r="QX12" s="188"/>
      <c r="QY12" s="188"/>
      <c r="QZ12" s="188"/>
      <c r="RA12" s="188"/>
      <c r="RB12" s="188"/>
      <c r="RC12" s="188"/>
      <c r="RD12" s="188"/>
      <c r="RE12" s="188"/>
      <c r="RF12" s="188"/>
      <c r="RG12" s="188"/>
      <c r="RH12" s="188"/>
      <c r="RI12" s="188"/>
      <c r="RJ12" s="188"/>
      <c r="RK12" s="188"/>
      <c r="RL12" s="188"/>
      <c r="RM12" s="188"/>
      <c r="RN12" s="188"/>
      <c r="RO12" s="188"/>
      <c r="RP12" s="188"/>
      <c r="RQ12" s="188"/>
      <c r="RR12" s="188"/>
      <c r="RS12" s="188"/>
      <c r="RT12" s="188"/>
      <c r="RU12" s="188"/>
      <c r="RV12" s="188"/>
      <c r="RW12" s="188"/>
      <c r="RX12" s="188"/>
      <c r="RY12" s="188"/>
      <c r="RZ12" s="188"/>
      <c r="SA12" s="188"/>
      <c r="SB12" s="188"/>
      <c r="SC12" s="188"/>
      <c r="SD12" s="188"/>
      <c r="SE12" s="188"/>
      <c r="SF12" s="188"/>
      <c r="SG12" s="188"/>
      <c r="SH12" s="188"/>
      <c r="SI12" s="188"/>
      <c r="SJ12" s="188"/>
      <c r="SK12" s="188"/>
      <c r="SL12" s="188"/>
      <c r="SM12" s="188"/>
      <c r="SN12" s="188"/>
      <c r="SO12" s="188"/>
      <c r="SP12" s="188"/>
      <c r="SQ12" s="188"/>
      <c r="SR12" s="188"/>
      <c r="SS12" s="188"/>
      <c r="ST12" s="188"/>
      <c r="SU12" s="188"/>
      <c r="SV12" s="188"/>
      <c r="SW12" s="188"/>
      <c r="SX12" s="188"/>
      <c r="SY12" s="188"/>
      <c r="SZ12" s="188"/>
      <c r="TA12" s="188"/>
      <c r="TB12" s="188"/>
      <c r="TC12" s="188"/>
      <c r="TD12" s="188"/>
      <c r="TE12" s="188"/>
      <c r="TF12" s="188"/>
      <c r="TG12" s="188"/>
      <c r="TH12" s="188"/>
      <c r="TI12" s="188"/>
      <c r="TJ12" s="188"/>
      <c r="TK12" s="188"/>
      <c r="TL12" s="188"/>
      <c r="TM12" s="188"/>
      <c r="TN12" s="188"/>
      <c r="TO12" s="188"/>
      <c r="TP12" s="188"/>
      <c r="TQ12" s="188"/>
      <c r="TR12" s="188"/>
      <c r="TS12" s="188"/>
      <c r="TT12" s="188"/>
      <c r="TU12" s="188"/>
      <c r="TV12" s="188"/>
      <c r="TW12" s="188"/>
      <c r="TX12" s="188"/>
      <c r="TY12" s="188"/>
      <c r="TZ12" s="188"/>
      <c r="UA12" s="188"/>
      <c r="UB12" s="188"/>
      <c r="UC12" s="188"/>
      <c r="UD12" s="188"/>
      <c r="UE12" s="188"/>
      <c r="UF12" s="188"/>
      <c r="UG12" s="188"/>
      <c r="UH12" s="188"/>
      <c r="UI12" s="188"/>
      <c r="UJ12" s="188"/>
      <c r="UK12" s="188"/>
      <c r="UL12" s="188"/>
      <c r="UM12" s="188"/>
      <c r="UN12" s="188"/>
      <c r="UO12" s="188"/>
      <c r="UP12" s="188"/>
      <c r="UQ12" s="188"/>
      <c r="UR12" s="188"/>
      <c r="US12" s="188"/>
      <c r="UT12" s="188"/>
      <c r="UU12" s="188"/>
      <c r="UV12" s="188"/>
      <c r="UW12" s="188"/>
      <c r="UX12" s="188"/>
      <c r="UY12" s="190"/>
      <c r="UZ12" s="188"/>
      <c r="VA12" s="188"/>
      <c r="VB12" s="188"/>
      <c r="VC12" s="188"/>
      <c r="VD12" s="188"/>
      <c r="VE12" s="188"/>
      <c r="VF12" s="188"/>
      <c r="VG12" s="188"/>
      <c r="VH12" s="188"/>
      <c r="VI12" s="188"/>
      <c r="VJ12" s="188"/>
      <c r="VK12" s="188"/>
      <c r="VL12" s="188"/>
      <c r="VM12" s="188"/>
      <c r="VN12" s="188"/>
      <c r="VO12" s="188"/>
      <c r="VP12" s="188"/>
      <c r="VQ12" s="188"/>
      <c r="VR12" s="188"/>
      <c r="VS12" s="188"/>
      <c r="VT12" s="188"/>
      <c r="VU12" s="188"/>
      <c r="VV12" s="188"/>
      <c r="VW12" s="188"/>
      <c r="VX12" s="188"/>
      <c r="VY12" s="188"/>
      <c r="VZ12" s="188"/>
      <c r="WA12" s="188"/>
      <c r="WB12" s="188"/>
      <c r="WC12" s="188"/>
      <c r="WD12" s="188"/>
      <c r="WE12" s="188"/>
      <c r="WF12" s="188"/>
      <c r="WG12" s="188"/>
      <c r="WH12" s="188"/>
      <c r="WI12" s="188"/>
      <c r="WJ12" s="188"/>
      <c r="WK12" s="188"/>
      <c r="WL12" s="188"/>
      <c r="WM12" s="188"/>
      <c r="WN12" s="188"/>
      <c r="WO12" s="188"/>
      <c r="WP12" s="188"/>
      <c r="WQ12" s="188"/>
      <c r="WR12" s="188"/>
      <c r="WS12" s="188"/>
      <c r="WT12" s="188"/>
      <c r="WU12" s="188"/>
      <c r="WV12" s="188"/>
      <c r="WW12" s="188"/>
      <c r="WX12" s="188"/>
      <c r="WY12" s="188"/>
      <c r="WZ12" s="188"/>
      <c r="XA12" s="188"/>
      <c r="XB12" s="188"/>
      <c r="XC12" s="188"/>
      <c r="XD12" s="188"/>
      <c r="XE12" s="188"/>
      <c r="XF12" s="188"/>
      <c r="XG12" s="188"/>
      <c r="XH12" s="188"/>
      <c r="XI12" s="188"/>
      <c r="XJ12" s="188"/>
      <c r="XK12" s="188"/>
      <c r="XL12" s="188"/>
      <c r="XM12" s="188"/>
      <c r="XN12" s="188"/>
      <c r="XO12" s="188"/>
      <c r="XP12" s="188"/>
      <c r="XQ12" s="188"/>
      <c r="XR12" s="188"/>
      <c r="XS12" s="188"/>
      <c r="XT12" s="188"/>
      <c r="XU12" s="192"/>
      <c r="XV12" s="192"/>
      <c r="XW12" s="192"/>
      <c r="XX12" s="192"/>
      <c r="XY12" s="192"/>
      <c r="XZ12" s="191"/>
      <c r="YA12" s="191"/>
      <c r="YB12" s="191"/>
      <c r="YC12" s="191"/>
    </row>
    <row r="13" spans="1:764" ht="20.100000000000001" customHeight="1">
      <c r="A13" s="348">
        <v>6</v>
      </c>
      <c r="B13" s="193" t="str">
        <f>IF('1'!$A$1=1,D13,F13)</f>
        <v>Germany</v>
      </c>
      <c r="C13" s="198"/>
      <c r="D13" s="326" t="s">
        <v>175</v>
      </c>
      <c r="E13" s="314"/>
      <c r="F13" s="314" t="s">
        <v>40</v>
      </c>
      <c r="G13" s="117">
        <v>17514.412461806001</v>
      </c>
      <c r="H13" s="117">
        <v>21800.570272200828</v>
      </c>
      <c r="I13" s="117">
        <v>28940.437274701351</v>
      </c>
      <c r="J13" s="117">
        <v>41740.026850628579</v>
      </c>
      <c r="K13" s="117">
        <v>45505.714358423254</v>
      </c>
      <c r="L13" s="117">
        <v>40718.676977845149</v>
      </c>
      <c r="M13" s="117">
        <v>61807.528611580412</v>
      </c>
      <c r="N13" s="117">
        <v>58490.580623533482</v>
      </c>
      <c r="O13" s="194">
        <v>67547.110024210735</v>
      </c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  <c r="BR13" s="186"/>
      <c r="BS13" s="186"/>
      <c r="BT13" s="186"/>
      <c r="BU13" s="186"/>
      <c r="BV13" s="186"/>
      <c r="BW13" s="186"/>
      <c r="BX13" s="186"/>
      <c r="BY13" s="186"/>
      <c r="BZ13" s="186"/>
      <c r="CA13" s="186"/>
      <c r="CB13" s="186"/>
      <c r="CC13" s="186"/>
      <c r="CD13" s="186"/>
      <c r="CE13" s="186"/>
      <c r="CF13" s="186"/>
      <c r="CG13" s="186"/>
      <c r="CH13" s="186"/>
      <c r="CI13" s="186"/>
      <c r="CJ13" s="186"/>
      <c r="CK13" s="186"/>
      <c r="CL13" s="186"/>
      <c r="CM13" s="186"/>
      <c r="CN13" s="186"/>
      <c r="CO13" s="186"/>
      <c r="CP13" s="186"/>
      <c r="CQ13" s="186"/>
      <c r="CR13" s="186"/>
      <c r="CS13" s="186"/>
      <c r="CT13" s="186"/>
      <c r="CU13" s="186"/>
      <c r="CV13" s="186"/>
      <c r="CW13" s="186"/>
      <c r="CX13" s="186"/>
      <c r="CY13" s="186"/>
      <c r="CZ13" s="186"/>
      <c r="DA13" s="186"/>
      <c r="DB13" s="186"/>
      <c r="DC13" s="186"/>
      <c r="DD13" s="186"/>
      <c r="DE13" s="186"/>
      <c r="DF13" s="186"/>
      <c r="DG13" s="186"/>
      <c r="DH13" s="186"/>
      <c r="DI13" s="186"/>
      <c r="DJ13" s="186"/>
      <c r="DK13" s="186"/>
      <c r="DL13" s="186"/>
      <c r="DM13" s="186"/>
      <c r="DN13" s="186"/>
      <c r="DO13" s="186"/>
      <c r="DP13" s="186"/>
      <c r="DQ13" s="186"/>
      <c r="DR13" s="186"/>
      <c r="DS13" s="186"/>
      <c r="DT13" s="186"/>
      <c r="DU13" s="186"/>
      <c r="DV13" s="186"/>
      <c r="DW13" s="186"/>
      <c r="DX13" s="186"/>
      <c r="DY13" s="186"/>
      <c r="DZ13" s="186"/>
      <c r="EA13" s="186"/>
      <c r="EB13" s="186"/>
      <c r="EC13" s="186"/>
      <c r="ED13" s="186"/>
      <c r="EE13" s="186"/>
      <c r="EF13" s="186"/>
      <c r="EG13" s="186"/>
      <c r="EH13" s="186"/>
      <c r="EI13" s="186"/>
      <c r="EJ13" s="186"/>
      <c r="EK13" s="186"/>
      <c r="EL13" s="186"/>
      <c r="EM13" s="186"/>
      <c r="EN13" s="186"/>
      <c r="EO13" s="186"/>
      <c r="EP13" s="186"/>
      <c r="EQ13" s="186"/>
      <c r="ER13" s="186"/>
      <c r="ES13" s="186"/>
      <c r="ET13" s="186"/>
      <c r="EU13" s="186"/>
      <c r="EV13" s="186"/>
      <c r="EW13" s="187"/>
      <c r="EX13" s="187"/>
      <c r="EY13" s="187"/>
      <c r="EZ13" s="187"/>
      <c r="FA13" s="187"/>
      <c r="FB13" s="187"/>
      <c r="FC13" s="187"/>
      <c r="FD13" s="187"/>
      <c r="FE13" s="187"/>
      <c r="FF13" s="187"/>
      <c r="FG13" s="187"/>
      <c r="FH13" s="187"/>
      <c r="FI13" s="187"/>
      <c r="FJ13" s="187"/>
      <c r="FK13" s="187"/>
      <c r="FL13" s="187"/>
      <c r="FM13" s="187"/>
      <c r="FN13" s="187"/>
      <c r="FO13" s="187"/>
      <c r="FP13" s="187"/>
      <c r="FQ13" s="187"/>
      <c r="FR13" s="187"/>
      <c r="FS13" s="187"/>
      <c r="FT13" s="187"/>
      <c r="FU13" s="187"/>
      <c r="FV13" s="187"/>
      <c r="FW13" s="187"/>
      <c r="FX13" s="187"/>
      <c r="FY13" s="187"/>
      <c r="FZ13" s="187"/>
      <c r="GA13" s="187"/>
      <c r="GB13" s="187"/>
      <c r="GC13" s="187"/>
      <c r="GD13" s="187"/>
      <c r="GE13" s="187"/>
      <c r="GF13" s="187"/>
      <c r="GG13" s="188"/>
      <c r="GH13" s="188"/>
      <c r="GI13" s="188"/>
      <c r="GJ13" s="188"/>
      <c r="GK13" s="188"/>
      <c r="GL13" s="188"/>
      <c r="GM13" s="188"/>
      <c r="GN13" s="188"/>
      <c r="GO13" s="188"/>
      <c r="GP13" s="188"/>
      <c r="GQ13" s="188"/>
      <c r="GR13" s="188"/>
      <c r="GS13" s="188"/>
      <c r="GT13" s="188"/>
      <c r="GU13" s="188"/>
      <c r="GV13" s="188"/>
      <c r="GW13" s="188"/>
      <c r="GX13" s="188"/>
      <c r="GY13" s="188"/>
      <c r="GZ13" s="188"/>
      <c r="HA13" s="188"/>
      <c r="HB13" s="188"/>
      <c r="HC13" s="188"/>
      <c r="HD13" s="188"/>
      <c r="HE13" s="188"/>
      <c r="HF13" s="188"/>
      <c r="HG13" s="188"/>
      <c r="HH13" s="188"/>
      <c r="HI13" s="188"/>
      <c r="HJ13" s="188"/>
      <c r="HK13" s="188"/>
      <c r="HL13" s="188"/>
      <c r="HM13" s="188"/>
      <c r="HN13" s="188"/>
      <c r="HO13" s="188"/>
      <c r="HP13" s="188"/>
      <c r="HQ13" s="188"/>
      <c r="HR13" s="188"/>
      <c r="HS13" s="188"/>
      <c r="HT13" s="188"/>
      <c r="HU13" s="188"/>
      <c r="HV13" s="188"/>
      <c r="HW13" s="188"/>
      <c r="HX13" s="188"/>
      <c r="HY13" s="188"/>
      <c r="HZ13" s="188"/>
      <c r="IA13" s="188"/>
      <c r="IB13" s="188"/>
      <c r="IC13" s="188"/>
      <c r="ID13" s="188"/>
      <c r="IE13" s="188"/>
      <c r="IF13" s="188"/>
      <c r="IG13" s="188"/>
      <c r="IH13" s="188"/>
      <c r="II13" s="188"/>
      <c r="IJ13" s="188"/>
      <c r="IK13" s="188"/>
      <c r="IL13" s="188"/>
      <c r="IM13" s="188"/>
      <c r="IN13" s="188"/>
      <c r="IO13" s="188"/>
      <c r="IP13" s="188"/>
      <c r="IQ13" s="188"/>
      <c r="IR13" s="188"/>
      <c r="IS13" s="188"/>
      <c r="IT13" s="188"/>
      <c r="IU13" s="188"/>
      <c r="IV13" s="188"/>
      <c r="IW13" s="188"/>
      <c r="IX13" s="188"/>
      <c r="IY13" s="188"/>
      <c r="IZ13" s="188"/>
      <c r="JA13" s="188"/>
      <c r="JB13" s="188"/>
      <c r="JC13" s="188"/>
      <c r="JD13" s="188"/>
      <c r="JE13" s="188"/>
      <c r="JF13" s="188"/>
      <c r="JG13" s="188"/>
      <c r="JH13" s="188"/>
      <c r="JI13" s="188"/>
      <c r="JJ13" s="188"/>
      <c r="JK13" s="188"/>
      <c r="JL13" s="188"/>
      <c r="JM13" s="188"/>
      <c r="JN13" s="188"/>
      <c r="JO13" s="188"/>
      <c r="JP13" s="188"/>
      <c r="JQ13" s="188"/>
      <c r="JR13" s="188"/>
      <c r="JS13" s="188"/>
      <c r="JT13" s="188"/>
      <c r="JU13" s="188"/>
      <c r="JV13" s="188"/>
      <c r="JW13" s="188"/>
      <c r="JX13" s="188"/>
      <c r="JY13" s="188"/>
      <c r="JZ13" s="188"/>
      <c r="KA13" s="188"/>
      <c r="KB13" s="188"/>
      <c r="KC13" s="188"/>
      <c r="KD13" s="188"/>
      <c r="KE13" s="188"/>
      <c r="KF13" s="188"/>
      <c r="KG13" s="188"/>
      <c r="KH13" s="188"/>
      <c r="KI13" s="188"/>
      <c r="KJ13" s="188"/>
      <c r="KK13" s="188"/>
      <c r="KL13" s="188"/>
      <c r="KM13" s="188"/>
      <c r="KN13" s="188"/>
      <c r="KO13" s="188"/>
      <c r="KP13" s="188"/>
      <c r="KQ13" s="188"/>
      <c r="KR13" s="188"/>
      <c r="KS13" s="188"/>
      <c r="KT13" s="188"/>
      <c r="KU13" s="188"/>
      <c r="KV13" s="188"/>
      <c r="KW13" s="188"/>
      <c r="KX13" s="188"/>
      <c r="KY13" s="190"/>
      <c r="KZ13" s="188"/>
      <c r="LA13" s="188"/>
      <c r="LB13" s="188"/>
      <c r="LC13" s="188"/>
      <c r="LD13" s="188"/>
      <c r="LE13" s="188"/>
      <c r="LF13" s="188"/>
      <c r="LG13" s="188"/>
      <c r="LH13" s="188"/>
      <c r="LI13" s="188"/>
      <c r="LJ13" s="188"/>
      <c r="LK13" s="188"/>
      <c r="LL13" s="188"/>
      <c r="LM13" s="188"/>
      <c r="LN13" s="188"/>
      <c r="LO13" s="188"/>
      <c r="LP13" s="188"/>
      <c r="LQ13" s="188"/>
      <c r="LR13" s="188"/>
      <c r="LS13" s="188"/>
      <c r="LT13" s="188"/>
      <c r="LU13" s="188"/>
      <c r="LV13" s="188"/>
      <c r="LW13" s="188"/>
      <c r="LX13" s="188"/>
      <c r="LY13" s="188"/>
      <c r="LZ13" s="188"/>
      <c r="MA13" s="188"/>
      <c r="MB13" s="188"/>
      <c r="MC13" s="188"/>
      <c r="MD13" s="188"/>
      <c r="ME13" s="188"/>
      <c r="MF13" s="188"/>
      <c r="MG13" s="188"/>
      <c r="MH13" s="188"/>
      <c r="MI13" s="188"/>
      <c r="MJ13" s="188"/>
      <c r="MK13" s="188"/>
      <c r="ML13" s="188"/>
      <c r="MM13" s="188"/>
      <c r="MN13" s="188"/>
      <c r="MO13" s="188"/>
      <c r="MP13" s="188"/>
      <c r="MQ13" s="188"/>
      <c r="MR13" s="188"/>
      <c r="MS13" s="188"/>
      <c r="MT13" s="188"/>
      <c r="MU13" s="188"/>
      <c r="MV13" s="188"/>
      <c r="MW13" s="188"/>
      <c r="MX13" s="188"/>
      <c r="MY13" s="188"/>
      <c r="MZ13" s="188"/>
      <c r="NA13" s="188"/>
      <c r="NB13" s="188"/>
      <c r="NC13" s="188"/>
      <c r="ND13" s="188"/>
      <c r="NE13" s="188"/>
      <c r="NF13" s="188"/>
      <c r="NG13" s="188"/>
      <c r="NH13" s="188"/>
      <c r="NI13" s="188"/>
      <c r="NJ13" s="188"/>
      <c r="NK13" s="188"/>
      <c r="NL13" s="188"/>
      <c r="NM13" s="188"/>
      <c r="NN13" s="188"/>
      <c r="NO13" s="188"/>
      <c r="NP13" s="188"/>
      <c r="NQ13" s="188"/>
      <c r="NR13" s="188"/>
      <c r="NS13" s="188"/>
      <c r="NT13" s="188"/>
      <c r="NU13" s="188"/>
      <c r="NV13" s="188"/>
      <c r="NW13" s="188"/>
      <c r="NX13" s="188"/>
      <c r="NY13" s="188"/>
      <c r="NZ13" s="188"/>
      <c r="OA13" s="188"/>
      <c r="OB13" s="188"/>
      <c r="OC13" s="188"/>
      <c r="OD13" s="188"/>
      <c r="OE13" s="188"/>
      <c r="OF13" s="188"/>
      <c r="OG13" s="188"/>
      <c r="OH13" s="188"/>
      <c r="OI13" s="188"/>
      <c r="OJ13" s="188"/>
      <c r="OK13" s="188"/>
      <c r="OL13" s="188"/>
      <c r="OM13" s="188"/>
      <c r="ON13" s="188"/>
      <c r="OO13" s="188"/>
      <c r="OP13" s="188"/>
      <c r="OQ13" s="188"/>
      <c r="OR13" s="188"/>
      <c r="OS13" s="188"/>
      <c r="OT13" s="188"/>
      <c r="OU13" s="188"/>
      <c r="OV13" s="188"/>
      <c r="OW13" s="188"/>
      <c r="OX13" s="188"/>
      <c r="OY13" s="188"/>
      <c r="OZ13" s="188"/>
      <c r="PA13" s="188"/>
      <c r="PB13" s="188"/>
      <c r="PC13" s="188"/>
      <c r="PD13" s="188"/>
      <c r="PE13" s="188"/>
      <c r="PF13" s="188"/>
      <c r="PG13" s="188"/>
      <c r="PH13" s="188"/>
      <c r="PI13" s="188"/>
      <c r="PJ13" s="188"/>
      <c r="PK13" s="188"/>
      <c r="PL13" s="188"/>
      <c r="PM13" s="188"/>
      <c r="PN13" s="188"/>
      <c r="PO13" s="188"/>
      <c r="PP13" s="188"/>
      <c r="PQ13" s="188"/>
      <c r="PR13" s="188"/>
      <c r="PS13" s="188"/>
      <c r="PT13" s="188"/>
      <c r="PU13" s="188"/>
      <c r="PV13" s="188"/>
      <c r="PW13" s="188"/>
      <c r="PX13" s="188"/>
      <c r="PY13" s="188"/>
      <c r="PZ13" s="188"/>
      <c r="QA13" s="188"/>
      <c r="QB13" s="188"/>
      <c r="QC13" s="188"/>
      <c r="QD13" s="188"/>
      <c r="QE13" s="188"/>
      <c r="QF13" s="188"/>
      <c r="QG13" s="188"/>
      <c r="QH13" s="188"/>
      <c r="QI13" s="188"/>
      <c r="QJ13" s="188"/>
      <c r="QK13" s="188"/>
      <c r="QL13" s="188"/>
      <c r="QM13" s="188"/>
      <c r="QN13" s="188"/>
      <c r="QO13" s="188"/>
      <c r="QP13" s="188"/>
      <c r="QQ13" s="188"/>
      <c r="QR13" s="188"/>
      <c r="QS13" s="188"/>
      <c r="QT13" s="188"/>
      <c r="QU13" s="188"/>
      <c r="QV13" s="188"/>
      <c r="QW13" s="188"/>
      <c r="QX13" s="188"/>
      <c r="QY13" s="188"/>
      <c r="QZ13" s="188"/>
      <c r="RA13" s="188"/>
      <c r="RB13" s="188"/>
      <c r="RC13" s="188"/>
      <c r="RD13" s="188"/>
      <c r="RE13" s="188"/>
      <c r="RF13" s="188"/>
      <c r="RG13" s="188"/>
      <c r="RH13" s="188"/>
      <c r="RI13" s="188"/>
      <c r="RJ13" s="188"/>
      <c r="RK13" s="188"/>
      <c r="RL13" s="188"/>
      <c r="RM13" s="188"/>
      <c r="RN13" s="188"/>
      <c r="RO13" s="188"/>
      <c r="RP13" s="188"/>
      <c r="RQ13" s="188"/>
      <c r="RR13" s="188"/>
      <c r="RS13" s="188"/>
      <c r="RT13" s="188"/>
      <c r="RU13" s="188"/>
      <c r="RV13" s="188"/>
      <c r="RW13" s="188"/>
      <c r="RX13" s="188"/>
      <c r="RY13" s="188"/>
      <c r="RZ13" s="188"/>
      <c r="SA13" s="188"/>
      <c r="SB13" s="188"/>
      <c r="SC13" s="188"/>
      <c r="SD13" s="188"/>
      <c r="SE13" s="188"/>
      <c r="SF13" s="188"/>
      <c r="SG13" s="188"/>
      <c r="SH13" s="188"/>
      <c r="SI13" s="188"/>
      <c r="SJ13" s="188"/>
      <c r="SK13" s="188"/>
      <c r="SL13" s="188"/>
      <c r="SM13" s="188"/>
      <c r="SN13" s="188"/>
      <c r="SO13" s="188"/>
      <c r="SP13" s="188"/>
      <c r="SQ13" s="188"/>
      <c r="SR13" s="188"/>
      <c r="SS13" s="188"/>
      <c r="ST13" s="188"/>
      <c r="SU13" s="188"/>
      <c r="SV13" s="188"/>
      <c r="SW13" s="188"/>
      <c r="SX13" s="188"/>
      <c r="SY13" s="188"/>
      <c r="SZ13" s="188"/>
      <c r="TA13" s="188"/>
      <c r="TB13" s="188"/>
      <c r="TC13" s="188"/>
      <c r="TD13" s="188"/>
      <c r="TE13" s="188"/>
      <c r="TF13" s="188"/>
      <c r="TG13" s="188"/>
      <c r="TH13" s="188"/>
      <c r="TI13" s="188"/>
      <c r="TJ13" s="188"/>
      <c r="TK13" s="188"/>
      <c r="TL13" s="188"/>
      <c r="TM13" s="188"/>
      <c r="TN13" s="188"/>
      <c r="TO13" s="188"/>
      <c r="TP13" s="188"/>
      <c r="TQ13" s="188"/>
      <c r="TR13" s="188"/>
      <c r="TS13" s="188"/>
      <c r="TT13" s="188"/>
      <c r="TU13" s="188"/>
      <c r="TV13" s="188"/>
      <c r="TW13" s="188"/>
      <c r="TX13" s="188"/>
      <c r="TY13" s="188"/>
      <c r="TZ13" s="188"/>
      <c r="UA13" s="188"/>
      <c r="UB13" s="188"/>
      <c r="UC13" s="188"/>
      <c r="UD13" s="188"/>
      <c r="UE13" s="188"/>
      <c r="UF13" s="188"/>
      <c r="UG13" s="188"/>
      <c r="UH13" s="188"/>
      <c r="UI13" s="188"/>
      <c r="UJ13" s="188"/>
      <c r="UK13" s="188"/>
      <c r="UL13" s="188"/>
      <c r="UM13" s="188"/>
      <c r="UN13" s="188"/>
      <c r="UO13" s="188"/>
      <c r="UP13" s="188"/>
      <c r="UQ13" s="188"/>
      <c r="UR13" s="188"/>
      <c r="US13" s="188"/>
      <c r="UT13" s="188"/>
      <c r="UU13" s="188"/>
      <c r="UV13" s="188"/>
      <c r="UW13" s="188"/>
      <c r="UX13" s="188"/>
      <c r="UY13" s="190"/>
      <c r="UZ13" s="188"/>
      <c r="VA13" s="188"/>
      <c r="VB13" s="188"/>
      <c r="VC13" s="188"/>
      <c r="VD13" s="188"/>
      <c r="VE13" s="188"/>
      <c r="VF13" s="188"/>
      <c r="VG13" s="188"/>
      <c r="VH13" s="188"/>
      <c r="VI13" s="188"/>
      <c r="VJ13" s="188"/>
      <c r="VK13" s="188"/>
      <c r="VL13" s="188"/>
      <c r="VM13" s="188"/>
      <c r="VN13" s="188"/>
      <c r="VO13" s="188"/>
      <c r="VP13" s="188"/>
      <c r="VQ13" s="188"/>
      <c r="VR13" s="188"/>
      <c r="VS13" s="188"/>
      <c r="VT13" s="188"/>
      <c r="VU13" s="188"/>
      <c r="VV13" s="188"/>
      <c r="VW13" s="188"/>
      <c r="VX13" s="188"/>
      <c r="VY13" s="188"/>
      <c r="VZ13" s="188"/>
      <c r="WA13" s="188"/>
      <c r="WB13" s="188"/>
      <c r="WC13" s="188"/>
      <c r="WD13" s="188"/>
      <c r="WE13" s="188"/>
      <c r="WF13" s="188"/>
      <c r="WG13" s="188"/>
      <c r="WH13" s="188"/>
      <c r="WI13" s="188"/>
      <c r="WJ13" s="188"/>
      <c r="WK13" s="188"/>
      <c r="WL13" s="188"/>
      <c r="WM13" s="188"/>
      <c r="WN13" s="188"/>
      <c r="WO13" s="188"/>
      <c r="WP13" s="188"/>
      <c r="WQ13" s="188"/>
      <c r="WR13" s="188"/>
      <c r="WS13" s="188"/>
      <c r="WT13" s="188"/>
      <c r="WU13" s="188"/>
      <c r="WV13" s="188"/>
      <c r="WW13" s="188"/>
      <c r="WX13" s="188"/>
      <c r="WY13" s="188"/>
      <c r="WZ13" s="188"/>
      <c r="XA13" s="188"/>
      <c r="XB13" s="188"/>
      <c r="XC13" s="188"/>
      <c r="XD13" s="188"/>
      <c r="XE13" s="188"/>
      <c r="XF13" s="188"/>
      <c r="XG13" s="188"/>
      <c r="XH13" s="188"/>
      <c r="XI13" s="188"/>
      <c r="XJ13" s="188"/>
      <c r="XK13" s="188"/>
      <c r="XL13" s="188"/>
      <c r="XM13" s="188"/>
      <c r="XN13" s="188"/>
      <c r="XO13" s="188"/>
      <c r="XP13" s="188"/>
      <c r="XQ13" s="188"/>
      <c r="XR13" s="188"/>
      <c r="XS13" s="188"/>
      <c r="XT13" s="188"/>
      <c r="XU13" s="192"/>
      <c r="XV13" s="192"/>
      <c r="XW13" s="192"/>
      <c r="XX13" s="192"/>
      <c r="XY13" s="192"/>
      <c r="XZ13" s="191"/>
      <c r="YA13" s="191"/>
      <c r="YB13" s="191"/>
      <c r="YC13" s="191"/>
    </row>
    <row r="14" spans="1:764" ht="20.100000000000001" customHeight="1">
      <c r="A14" s="348">
        <v>7</v>
      </c>
      <c r="B14" s="193" t="str">
        <f>IF('1'!$A$1=1,D14,F14)</f>
        <v>Italy</v>
      </c>
      <c r="C14" s="198"/>
      <c r="D14" s="327" t="s">
        <v>162</v>
      </c>
      <c r="E14" s="314"/>
      <c r="F14" s="314" t="s">
        <v>42</v>
      </c>
      <c r="G14" s="117">
        <v>39772.531639852692</v>
      </c>
      <c r="H14" s="117">
        <v>45428.503822651801</v>
      </c>
      <c r="I14" s="117">
        <v>61965.740193009202</v>
      </c>
      <c r="J14" s="117">
        <v>67779.927502463092</v>
      </c>
      <c r="K14" s="117">
        <v>59305.796494014168</v>
      </c>
      <c r="L14" s="117">
        <v>50103.575967949393</v>
      </c>
      <c r="M14" s="117">
        <v>90829.830450897396</v>
      </c>
      <c r="N14" s="117">
        <v>50837.245983513705</v>
      </c>
      <c r="O14" s="194">
        <v>55639.912034083995</v>
      </c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  <c r="BL14" s="186"/>
      <c r="BM14" s="186"/>
      <c r="BN14" s="186"/>
      <c r="BO14" s="186"/>
      <c r="BP14" s="186"/>
      <c r="BQ14" s="186"/>
      <c r="BR14" s="186"/>
      <c r="BS14" s="186"/>
      <c r="BT14" s="186"/>
      <c r="BU14" s="186"/>
      <c r="BV14" s="186"/>
      <c r="BW14" s="186"/>
      <c r="BX14" s="186"/>
      <c r="BY14" s="186"/>
      <c r="BZ14" s="186"/>
      <c r="CA14" s="186"/>
      <c r="CB14" s="186"/>
      <c r="CC14" s="186"/>
      <c r="CD14" s="186"/>
      <c r="CE14" s="186"/>
      <c r="CF14" s="186"/>
      <c r="CG14" s="186"/>
      <c r="CH14" s="186"/>
      <c r="CI14" s="186"/>
      <c r="CJ14" s="186"/>
      <c r="CK14" s="186"/>
      <c r="CL14" s="186"/>
      <c r="CM14" s="186"/>
      <c r="CN14" s="186"/>
      <c r="CO14" s="186"/>
      <c r="CP14" s="186"/>
      <c r="CQ14" s="186"/>
      <c r="CR14" s="186"/>
      <c r="CS14" s="186"/>
      <c r="CT14" s="186"/>
      <c r="CU14" s="186"/>
      <c r="CV14" s="186"/>
      <c r="CW14" s="186"/>
      <c r="CX14" s="186"/>
      <c r="CY14" s="186"/>
      <c r="CZ14" s="186"/>
      <c r="DA14" s="186"/>
      <c r="DB14" s="186"/>
      <c r="DC14" s="186"/>
      <c r="DD14" s="186"/>
      <c r="DE14" s="186"/>
      <c r="DF14" s="186"/>
      <c r="DG14" s="186"/>
      <c r="DH14" s="186"/>
      <c r="DI14" s="186"/>
      <c r="DJ14" s="186"/>
      <c r="DK14" s="186"/>
      <c r="DL14" s="186"/>
      <c r="DM14" s="186"/>
      <c r="DN14" s="186"/>
      <c r="DO14" s="186"/>
      <c r="DP14" s="186"/>
      <c r="DQ14" s="186"/>
      <c r="DR14" s="186"/>
      <c r="DS14" s="186"/>
      <c r="DT14" s="186"/>
      <c r="DU14" s="186"/>
      <c r="DV14" s="186"/>
      <c r="DW14" s="186"/>
      <c r="DX14" s="186"/>
      <c r="DY14" s="186"/>
      <c r="DZ14" s="186"/>
      <c r="EA14" s="186"/>
      <c r="EB14" s="186"/>
      <c r="EC14" s="186"/>
      <c r="ED14" s="186"/>
      <c r="EE14" s="186"/>
      <c r="EF14" s="186"/>
      <c r="EG14" s="186"/>
      <c r="EH14" s="186"/>
      <c r="EI14" s="186"/>
      <c r="EJ14" s="186"/>
      <c r="EK14" s="186"/>
      <c r="EL14" s="186"/>
      <c r="EM14" s="186"/>
      <c r="EN14" s="186"/>
      <c r="EO14" s="186"/>
      <c r="EP14" s="186"/>
      <c r="EQ14" s="186"/>
      <c r="ER14" s="186"/>
      <c r="ES14" s="186"/>
      <c r="ET14" s="186"/>
      <c r="EU14" s="186"/>
      <c r="EV14" s="186"/>
      <c r="EW14" s="187"/>
      <c r="EX14" s="187"/>
      <c r="EY14" s="187"/>
      <c r="EZ14" s="292"/>
      <c r="FA14" s="154" t="s">
        <v>158</v>
      </c>
      <c r="FB14" s="292"/>
      <c r="FC14" s="292"/>
      <c r="FD14" s="379" t="s">
        <v>159</v>
      </c>
      <c r="FE14" s="187"/>
      <c r="FF14" s="187"/>
      <c r="FG14" s="187"/>
      <c r="FH14" s="187"/>
      <c r="FI14" s="187"/>
      <c r="FJ14" s="187"/>
      <c r="FK14" s="187"/>
      <c r="FL14" s="187"/>
      <c r="FM14" s="187"/>
      <c r="FN14" s="187"/>
      <c r="FO14" s="187"/>
      <c r="FP14" s="187"/>
      <c r="FQ14" s="187"/>
      <c r="FR14" s="187"/>
      <c r="FS14" s="187"/>
      <c r="FT14" s="187"/>
      <c r="FU14" s="187"/>
      <c r="FV14" s="187"/>
      <c r="FW14" s="187"/>
      <c r="FX14" s="187"/>
      <c r="FY14" s="187"/>
      <c r="FZ14" s="187"/>
      <c r="GA14" s="187"/>
      <c r="GB14" s="187"/>
      <c r="GC14" s="187"/>
      <c r="GD14" s="187"/>
      <c r="GE14" s="187"/>
      <c r="GF14" s="187"/>
      <c r="GG14" s="188"/>
      <c r="GH14" s="188"/>
      <c r="GI14" s="188"/>
      <c r="GJ14" s="188"/>
      <c r="GK14" s="188"/>
      <c r="GL14" s="188"/>
      <c r="GM14" s="188"/>
      <c r="GN14" s="188"/>
      <c r="GO14" s="188"/>
      <c r="GP14" s="188"/>
      <c r="GQ14" s="188"/>
      <c r="GR14" s="188"/>
      <c r="GS14" s="188"/>
      <c r="GT14" s="188"/>
      <c r="GU14" s="188"/>
      <c r="GV14" s="188"/>
      <c r="GW14" s="188"/>
      <c r="GX14" s="188"/>
      <c r="GY14" s="188"/>
      <c r="GZ14" s="188"/>
      <c r="HA14" s="188"/>
      <c r="HB14" s="188"/>
      <c r="HC14" s="188"/>
      <c r="HD14" s="188"/>
      <c r="HE14" s="188"/>
      <c r="HF14" s="188"/>
      <c r="HG14" s="188"/>
      <c r="HH14" s="188"/>
      <c r="HI14" s="188"/>
      <c r="HJ14" s="188"/>
      <c r="HK14" s="188"/>
      <c r="HL14" s="188"/>
      <c r="HM14" s="188"/>
      <c r="HN14" s="188"/>
      <c r="HO14" s="188"/>
      <c r="HP14" s="188"/>
      <c r="HQ14" s="188"/>
      <c r="HR14" s="188"/>
      <c r="HS14" s="188"/>
      <c r="HT14" s="188"/>
      <c r="HU14" s="188"/>
      <c r="HV14" s="188"/>
      <c r="HW14" s="188"/>
      <c r="HX14" s="188"/>
      <c r="HY14" s="188"/>
      <c r="HZ14" s="188"/>
      <c r="IA14" s="188"/>
      <c r="IB14" s="188"/>
      <c r="IC14" s="188"/>
      <c r="ID14" s="188"/>
      <c r="IE14" s="188"/>
      <c r="IF14" s="188"/>
      <c r="IG14" s="188"/>
      <c r="IH14" s="188"/>
      <c r="II14" s="188"/>
      <c r="IJ14" s="188"/>
      <c r="IK14" s="188"/>
      <c r="IL14" s="188"/>
      <c r="IM14" s="188"/>
      <c r="IN14" s="188"/>
      <c r="IO14" s="188"/>
      <c r="IP14" s="188"/>
      <c r="IQ14" s="188"/>
      <c r="IR14" s="188"/>
      <c r="IS14" s="188"/>
      <c r="IT14" s="188"/>
      <c r="IU14" s="188"/>
      <c r="IV14" s="188"/>
      <c r="IW14" s="188"/>
      <c r="IX14" s="188"/>
      <c r="IY14" s="188"/>
      <c r="IZ14" s="188"/>
      <c r="JA14" s="188"/>
      <c r="JB14" s="188"/>
      <c r="JC14" s="188"/>
      <c r="JD14" s="188"/>
      <c r="JE14" s="188"/>
      <c r="JF14" s="188"/>
      <c r="JG14" s="188"/>
      <c r="JH14" s="188"/>
      <c r="JI14" s="188"/>
      <c r="JJ14" s="188"/>
      <c r="JK14" s="188"/>
      <c r="JL14" s="188"/>
      <c r="JM14" s="188"/>
      <c r="JN14" s="188"/>
      <c r="JO14" s="188"/>
      <c r="JP14" s="188"/>
      <c r="JQ14" s="188"/>
      <c r="JR14" s="188"/>
      <c r="JS14" s="188"/>
      <c r="JT14" s="188"/>
      <c r="JU14" s="188"/>
      <c r="JV14" s="188"/>
      <c r="JW14" s="188"/>
      <c r="JX14" s="188"/>
      <c r="JY14" s="188"/>
      <c r="JZ14" s="188"/>
      <c r="KA14" s="188"/>
      <c r="KB14" s="188"/>
      <c r="KC14" s="188"/>
      <c r="KD14" s="188"/>
      <c r="KE14" s="188"/>
      <c r="KF14" s="188"/>
      <c r="KG14" s="188"/>
      <c r="KH14" s="188"/>
      <c r="KI14" s="188"/>
      <c r="KJ14" s="188"/>
      <c r="KK14" s="188"/>
      <c r="KL14" s="188"/>
      <c r="KM14" s="188"/>
      <c r="KN14" s="188"/>
      <c r="KO14" s="188"/>
      <c r="KP14" s="188"/>
      <c r="KQ14" s="188"/>
      <c r="KR14" s="188"/>
      <c r="KS14" s="188"/>
      <c r="KT14" s="188"/>
      <c r="KU14" s="188"/>
      <c r="KV14" s="188"/>
      <c r="KW14" s="188"/>
      <c r="KX14" s="188"/>
      <c r="KY14" s="190"/>
      <c r="KZ14" s="188"/>
      <c r="LA14" s="188"/>
      <c r="LB14" s="188"/>
      <c r="LC14" s="188"/>
      <c r="LD14" s="188"/>
      <c r="LE14" s="188"/>
      <c r="LF14" s="188"/>
      <c r="LG14" s="188"/>
      <c r="LH14" s="188"/>
      <c r="LI14" s="188"/>
      <c r="LJ14" s="188"/>
      <c r="LK14" s="188"/>
      <c r="LL14" s="188"/>
      <c r="LM14" s="188"/>
      <c r="LN14" s="188"/>
      <c r="LO14" s="188"/>
      <c r="LP14" s="188"/>
      <c r="LQ14" s="188"/>
      <c r="LR14" s="188"/>
      <c r="LS14" s="188"/>
      <c r="LT14" s="188"/>
      <c r="LU14" s="188"/>
      <c r="LV14" s="188"/>
      <c r="LW14" s="188"/>
      <c r="LX14" s="188"/>
      <c r="LY14" s="188"/>
      <c r="LZ14" s="188"/>
      <c r="MA14" s="188"/>
      <c r="MB14" s="188"/>
      <c r="MC14" s="188"/>
      <c r="MD14" s="188"/>
      <c r="ME14" s="188"/>
      <c r="MF14" s="188"/>
      <c r="MG14" s="188"/>
      <c r="MH14" s="188"/>
      <c r="MI14" s="188"/>
      <c r="MJ14" s="188"/>
      <c r="MK14" s="188"/>
      <c r="ML14" s="188"/>
      <c r="MM14" s="188"/>
      <c r="MN14" s="188"/>
      <c r="MO14" s="188"/>
      <c r="MP14" s="188"/>
      <c r="MQ14" s="188"/>
      <c r="MR14" s="188"/>
      <c r="MS14" s="188"/>
      <c r="MT14" s="188"/>
      <c r="MU14" s="188"/>
      <c r="MV14" s="188"/>
      <c r="MW14" s="188"/>
      <c r="MX14" s="188"/>
      <c r="MY14" s="188"/>
      <c r="MZ14" s="188"/>
      <c r="NA14" s="188"/>
      <c r="NB14" s="188"/>
      <c r="NC14" s="188"/>
      <c r="ND14" s="188"/>
      <c r="NE14" s="188"/>
      <c r="NF14" s="188"/>
      <c r="NG14" s="188"/>
      <c r="NH14" s="188"/>
      <c r="NI14" s="188"/>
      <c r="NJ14" s="188"/>
      <c r="NK14" s="188"/>
      <c r="NL14" s="188"/>
      <c r="NM14" s="188"/>
      <c r="NN14" s="188"/>
      <c r="NO14" s="188"/>
      <c r="NP14" s="188"/>
      <c r="NQ14" s="188"/>
      <c r="NR14" s="188"/>
      <c r="NS14" s="188"/>
      <c r="NT14" s="188"/>
      <c r="NU14" s="188"/>
      <c r="NV14" s="188"/>
      <c r="NW14" s="188"/>
      <c r="NX14" s="188"/>
      <c r="NY14" s="188"/>
      <c r="NZ14" s="188"/>
      <c r="OA14" s="188"/>
      <c r="OB14" s="188"/>
      <c r="OC14" s="188"/>
      <c r="OD14" s="188"/>
      <c r="OE14" s="188"/>
      <c r="OF14" s="188"/>
      <c r="OG14" s="188"/>
      <c r="OH14" s="188"/>
      <c r="OI14" s="188"/>
      <c r="OJ14" s="188"/>
      <c r="OK14" s="188"/>
      <c r="OL14" s="188"/>
      <c r="OM14" s="188"/>
      <c r="ON14" s="188"/>
      <c r="OO14" s="188"/>
      <c r="OP14" s="188"/>
      <c r="OQ14" s="188"/>
      <c r="OR14" s="188"/>
      <c r="OS14" s="188"/>
      <c r="OT14" s="188"/>
      <c r="OU14" s="188"/>
      <c r="OV14" s="188"/>
      <c r="OW14" s="188"/>
      <c r="OX14" s="188"/>
      <c r="OY14" s="188"/>
      <c r="OZ14" s="188"/>
      <c r="PA14" s="188"/>
      <c r="PB14" s="188"/>
      <c r="PC14" s="188"/>
      <c r="PD14" s="188"/>
      <c r="PE14" s="188"/>
      <c r="PF14" s="188"/>
      <c r="PG14" s="188"/>
      <c r="PH14" s="188"/>
      <c r="PI14" s="188"/>
      <c r="PJ14" s="188"/>
      <c r="PK14" s="188"/>
      <c r="PL14" s="188"/>
      <c r="PM14" s="188"/>
      <c r="PN14" s="188"/>
      <c r="PO14" s="188"/>
      <c r="PP14" s="188"/>
      <c r="PQ14" s="188"/>
      <c r="PR14" s="188"/>
      <c r="PS14" s="188"/>
      <c r="PT14" s="188"/>
      <c r="PU14" s="188"/>
      <c r="PV14" s="188"/>
      <c r="PW14" s="188"/>
      <c r="PX14" s="188"/>
      <c r="PY14" s="188"/>
      <c r="PZ14" s="188"/>
      <c r="QA14" s="188"/>
      <c r="QB14" s="188"/>
      <c r="QC14" s="188"/>
      <c r="QD14" s="188"/>
      <c r="QE14" s="188"/>
      <c r="QF14" s="188"/>
      <c r="QG14" s="188"/>
      <c r="QH14" s="188"/>
      <c r="QI14" s="188"/>
      <c r="QJ14" s="188"/>
      <c r="QK14" s="188"/>
      <c r="QL14" s="188"/>
      <c r="QM14" s="188"/>
      <c r="QN14" s="188"/>
      <c r="QO14" s="188"/>
      <c r="QP14" s="188"/>
      <c r="QQ14" s="188"/>
      <c r="QR14" s="188"/>
      <c r="QS14" s="188"/>
      <c r="QT14" s="188"/>
      <c r="QU14" s="188"/>
      <c r="QV14" s="188"/>
      <c r="QW14" s="188"/>
      <c r="QX14" s="188"/>
      <c r="QY14" s="188"/>
      <c r="QZ14" s="188"/>
      <c r="RA14" s="188"/>
      <c r="RB14" s="188"/>
      <c r="RC14" s="188"/>
      <c r="RD14" s="188"/>
      <c r="RE14" s="188"/>
      <c r="RF14" s="188"/>
      <c r="RG14" s="188"/>
      <c r="RH14" s="188"/>
      <c r="RI14" s="188"/>
      <c r="RJ14" s="188"/>
      <c r="RK14" s="188"/>
      <c r="RL14" s="188"/>
      <c r="RM14" s="188"/>
      <c r="RN14" s="188"/>
      <c r="RO14" s="188"/>
      <c r="RP14" s="188"/>
      <c r="RQ14" s="188"/>
      <c r="RR14" s="188"/>
      <c r="RS14" s="188"/>
      <c r="RT14" s="188"/>
      <c r="RU14" s="188"/>
      <c r="RV14" s="188"/>
      <c r="RW14" s="188"/>
      <c r="RX14" s="188"/>
      <c r="RY14" s="188"/>
      <c r="RZ14" s="188"/>
      <c r="SA14" s="188"/>
      <c r="SB14" s="188"/>
      <c r="SC14" s="188"/>
      <c r="SD14" s="188"/>
      <c r="SE14" s="188"/>
      <c r="SF14" s="188"/>
      <c r="SG14" s="188"/>
      <c r="SH14" s="188"/>
      <c r="SI14" s="188"/>
      <c r="SJ14" s="188"/>
      <c r="SK14" s="188"/>
      <c r="SL14" s="188"/>
      <c r="SM14" s="188"/>
      <c r="SN14" s="188"/>
      <c r="SO14" s="188"/>
      <c r="SP14" s="188"/>
      <c r="SQ14" s="188"/>
      <c r="SR14" s="188"/>
      <c r="SS14" s="188"/>
      <c r="ST14" s="188"/>
      <c r="SU14" s="188"/>
      <c r="SV14" s="188"/>
      <c r="SW14" s="188"/>
      <c r="SX14" s="188"/>
      <c r="SY14" s="188"/>
      <c r="SZ14" s="188"/>
      <c r="TA14" s="188"/>
      <c r="TB14" s="188"/>
      <c r="TC14" s="188"/>
      <c r="TD14" s="188"/>
      <c r="TE14" s="188"/>
      <c r="TF14" s="188"/>
      <c r="TG14" s="188"/>
      <c r="TH14" s="188"/>
      <c r="TI14" s="188"/>
      <c r="TJ14" s="188"/>
      <c r="TK14" s="188"/>
      <c r="TL14" s="188"/>
      <c r="TM14" s="188"/>
      <c r="TN14" s="188"/>
      <c r="TO14" s="188"/>
      <c r="TP14" s="188"/>
      <c r="TQ14" s="188"/>
      <c r="TR14" s="188"/>
      <c r="TS14" s="188"/>
      <c r="TT14" s="188"/>
      <c r="TU14" s="188"/>
      <c r="TV14" s="188"/>
      <c r="TW14" s="188"/>
      <c r="TX14" s="188"/>
      <c r="TY14" s="188"/>
      <c r="TZ14" s="188"/>
      <c r="UA14" s="188"/>
      <c r="UB14" s="188"/>
      <c r="UC14" s="188"/>
      <c r="UD14" s="188"/>
      <c r="UE14" s="188"/>
      <c r="UF14" s="188"/>
      <c r="UG14" s="188"/>
      <c r="UH14" s="188"/>
      <c r="UI14" s="188"/>
      <c r="UJ14" s="188"/>
      <c r="UK14" s="188"/>
      <c r="UL14" s="188"/>
      <c r="UM14" s="188"/>
      <c r="UN14" s="188"/>
      <c r="UO14" s="188"/>
      <c r="UP14" s="188"/>
      <c r="UQ14" s="188"/>
      <c r="UR14" s="188"/>
      <c r="US14" s="188"/>
      <c r="UT14" s="188"/>
      <c r="UU14" s="188"/>
      <c r="UV14" s="188"/>
      <c r="UW14" s="188"/>
      <c r="UX14" s="188"/>
      <c r="UY14" s="190"/>
      <c r="UZ14" s="188"/>
      <c r="VA14" s="188"/>
      <c r="VB14" s="188"/>
      <c r="VC14" s="188"/>
      <c r="VD14" s="188"/>
      <c r="VE14" s="188"/>
      <c r="VF14" s="188"/>
      <c r="VG14" s="188"/>
      <c r="VH14" s="188"/>
      <c r="VI14" s="188"/>
      <c r="VJ14" s="188"/>
      <c r="VK14" s="188"/>
      <c r="VL14" s="188"/>
      <c r="VM14" s="188"/>
      <c r="VN14" s="188"/>
      <c r="VO14" s="188"/>
      <c r="VP14" s="188"/>
      <c r="VQ14" s="188"/>
      <c r="VR14" s="188"/>
      <c r="VS14" s="188"/>
      <c r="VT14" s="188"/>
      <c r="VU14" s="188"/>
      <c r="VV14" s="188"/>
      <c r="VW14" s="188"/>
      <c r="VX14" s="188"/>
      <c r="VY14" s="188"/>
      <c r="VZ14" s="188"/>
      <c r="WA14" s="188"/>
      <c r="WB14" s="188"/>
      <c r="WC14" s="188"/>
      <c r="WD14" s="188"/>
      <c r="WE14" s="188"/>
      <c r="WF14" s="188"/>
      <c r="WG14" s="188"/>
      <c r="WH14" s="188"/>
      <c r="WI14" s="188"/>
      <c r="WJ14" s="188"/>
      <c r="WK14" s="188"/>
      <c r="WL14" s="188"/>
      <c r="WM14" s="188"/>
      <c r="WN14" s="188"/>
      <c r="WO14" s="188"/>
      <c r="WP14" s="188"/>
      <c r="WQ14" s="188"/>
      <c r="WR14" s="188"/>
      <c r="WS14" s="188"/>
      <c r="WT14" s="188"/>
      <c r="WU14" s="188"/>
      <c r="WV14" s="188"/>
      <c r="WW14" s="188"/>
      <c r="WX14" s="188"/>
      <c r="WY14" s="188"/>
      <c r="WZ14" s="188"/>
      <c r="XA14" s="188"/>
      <c r="XB14" s="188"/>
      <c r="XC14" s="188"/>
      <c r="XD14" s="188"/>
      <c r="XE14" s="188"/>
      <c r="XF14" s="188"/>
      <c r="XG14" s="188"/>
      <c r="XH14" s="188"/>
      <c r="XI14" s="188"/>
      <c r="XJ14" s="188"/>
      <c r="XK14" s="188"/>
      <c r="XL14" s="188"/>
      <c r="XM14" s="188"/>
      <c r="XN14" s="188"/>
      <c r="XO14" s="188"/>
      <c r="XP14" s="188"/>
      <c r="XQ14" s="188"/>
      <c r="XR14" s="188"/>
      <c r="XS14" s="188"/>
      <c r="XT14" s="188"/>
      <c r="XU14" s="192"/>
      <c r="XV14" s="192"/>
      <c r="XW14" s="192"/>
      <c r="XX14" s="192"/>
      <c r="XY14" s="192"/>
      <c r="XZ14" s="191"/>
      <c r="YA14" s="191"/>
      <c r="YB14" s="191"/>
      <c r="YC14" s="191"/>
    </row>
    <row r="15" spans="1:764" ht="20.100000000000001" customHeight="1">
      <c r="A15" s="349">
        <v>8</v>
      </c>
      <c r="B15" s="193" t="str">
        <f>IF('1'!$A$1=1,D15,F15)</f>
        <v>Netherlands</v>
      </c>
      <c r="C15" s="198"/>
      <c r="D15" s="314" t="s">
        <v>178</v>
      </c>
      <c r="E15" s="314"/>
      <c r="F15" s="322" t="s">
        <v>48</v>
      </c>
      <c r="G15" s="117">
        <v>16428.50632101162</v>
      </c>
      <c r="H15" s="117">
        <v>22389.557532618128</v>
      </c>
      <c r="I15" s="117">
        <v>40923.982896431451</v>
      </c>
      <c r="J15" s="117">
        <v>39166.083235012658</v>
      </c>
      <c r="K15" s="117">
        <v>44369.410753581491</v>
      </c>
      <c r="L15" s="117">
        <v>43584.579100500399</v>
      </c>
      <c r="M15" s="117">
        <v>57558.482281673583</v>
      </c>
      <c r="N15" s="117">
        <v>45854.061850176804</v>
      </c>
      <c r="O15" s="194">
        <v>54133.63286228689</v>
      </c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6"/>
      <c r="CB15" s="186"/>
      <c r="CC15" s="186"/>
      <c r="CD15" s="186"/>
      <c r="CE15" s="186"/>
      <c r="CF15" s="186"/>
      <c r="CG15" s="186"/>
      <c r="CH15" s="186"/>
      <c r="CI15" s="186"/>
      <c r="CJ15" s="186"/>
      <c r="CK15" s="186"/>
      <c r="CL15" s="186"/>
      <c r="CM15" s="186"/>
      <c r="CN15" s="186"/>
      <c r="CO15" s="186"/>
      <c r="CP15" s="186"/>
      <c r="CQ15" s="186"/>
      <c r="CR15" s="186"/>
      <c r="CS15" s="186"/>
      <c r="CT15" s="186"/>
      <c r="CU15" s="186"/>
      <c r="CV15" s="186"/>
      <c r="CW15" s="186"/>
      <c r="CX15" s="186"/>
      <c r="CY15" s="186"/>
      <c r="CZ15" s="186"/>
      <c r="DA15" s="186"/>
      <c r="DB15" s="186"/>
      <c r="DC15" s="186"/>
      <c r="DD15" s="186"/>
      <c r="DE15" s="186"/>
      <c r="DF15" s="186"/>
      <c r="DG15" s="186"/>
      <c r="DH15" s="186"/>
      <c r="DI15" s="186"/>
      <c r="DJ15" s="186"/>
      <c r="DK15" s="186"/>
      <c r="DL15" s="186"/>
      <c r="DM15" s="186"/>
      <c r="DN15" s="186"/>
      <c r="DO15" s="186"/>
      <c r="DP15" s="186"/>
      <c r="DQ15" s="186"/>
      <c r="DR15" s="186"/>
      <c r="DS15" s="186"/>
      <c r="DT15" s="186"/>
      <c r="DU15" s="186"/>
      <c r="DV15" s="186"/>
      <c r="DW15" s="186"/>
      <c r="DX15" s="186"/>
      <c r="DY15" s="186"/>
      <c r="DZ15" s="186"/>
      <c r="EA15" s="186"/>
      <c r="EB15" s="186"/>
      <c r="EC15" s="186"/>
      <c r="ED15" s="186"/>
      <c r="EE15" s="186"/>
      <c r="EF15" s="186"/>
      <c r="EG15" s="186"/>
      <c r="EH15" s="186"/>
      <c r="EI15" s="186"/>
      <c r="EJ15" s="186"/>
      <c r="EK15" s="186"/>
      <c r="EL15" s="186"/>
      <c r="EM15" s="186"/>
      <c r="EN15" s="186"/>
      <c r="EO15" s="186"/>
      <c r="EP15" s="186"/>
      <c r="EQ15" s="186"/>
      <c r="ER15" s="186"/>
      <c r="ES15" s="186"/>
      <c r="ET15" s="186"/>
      <c r="EU15" s="186"/>
      <c r="EV15" s="186"/>
      <c r="EW15" s="187"/>
      <c r="EX15" s="187"/>
      <c r="EY15" s="187"/>
      <c r="EZ15" s="187"/>
      <c r="FA15" s="187"/>
      <c r="FB15" s="187"/>
      <c r="FC15" s="187"/>
      <c r="FD15" s="187"/>
      <c r="FE15" s="187"/>
      <c r="FF15" s="187"/>
      <c r="FG15" s="187"/>
      <c r="FH15" s="187"/>
      <c r="FI15" s="187"/>
      <c r="FJ15" s="187"/>
      <c r="FK15" s="187"/>
      <c r="FL15" s="187"/>
      <c r="FM15" s="187"/>
      <c r="FN15" s="187"/>
      <c r="FO15" s="187"/>
      <c r="FP15" s="187"/>
      <c r="FQ15" s="187"/>
      <c r="FR15" s="187"/>
      <c r="FS15" s="187"/>
      <c r="FT15" s="187"/>
      <c r="FU15" s="187"/>
      <c r="FV15" s="187"/>
      <c r="FW15" s="187"/>
      <c r="FX15" s="187"/>
      <c r="FY15" s="187"/>
      <c r="FZ15" s="187"/>
      <c r="GA15" s="187"/>
      <c r="GB15" s="187"/>
      <c r="GC15" s="187"/>
      <c r="GD15" s="187"/>
      <c r="GE15" s="187"/>
      <c r="GF15" s="187"/>
      <c r="GG15" s="188"/>
      <c r="GH15" s="188"/>
      <c r="GI15" s="188"/>
      <c r="GJ15" s="188"/>
      <c r="GK15" s="188"/>
      <c r="GL15" s="188"/>
      <c r="GM15" s="188"/>
      <c r="GN15" s="188"/>
      <c r="GO15" s="188"/>
      <c r="GP15" s="188"/>
      <c r="GQ15" s="188"/>
      <c r="GR15" s="188"/>
      <c r="GS15" s="188"/>
      <c r="GT15" s="188"/>
      <c r="GU15" s="188"/>
      <c r="GV15" s="188"/>
      <c r="GW15" s="188"/>
      <c r="GX15" s="188"/>
      <c r="GY15" s="188"/>
      <c r="GZ15" s="188"/>
      <c r="HA15" s="188"/>
      <c r="HB15" s="188"/>
      <c r="HC15" s="188"/>
      <c r="HD15" s="188"/>
      <c r="HE15" s="188"/>
      <c r="HF15" s="188"/>
      <c r="HG15" s="188"/>
      <c r="HH15" s="188"/>
      <c r="HI15" s="188"/>
      <c r="HJ15" s="188"/>
      <c r="HK15" s="188"/>
      <c r="HL15" s="188"/>
      <c r="HM15" s="188"/>
      <c r="HN15" s="188"/>
      <c r="HO15" s="188"/>
      <c r="HP15" s="188"/>
      <c r="HQ15" s="188"/>
      <c r="HR15" s="188"/>
      <c r="HS15" s="188"/>
      <c r="HT15" s="188"/>
      <c r="HU15" s="188"/>
      <c r="HV15" s="188"/>
      <c r="HW15" s="188"/>
      <c r="HX15" s="188"/>
      <c r="HY15" s="188"/>
      <c r="HZ15" s="188"/>
      <c r="IA15" s="188"/>
      <c r="IB15" s="188"/>
      <c r="IC15" s="188"/>
      <c r="ID15" s="188"/>
      <c r="IE15" s="188"/>
      <c r="IF15" s="188"/>
      <c r="IG15" s="188"/>
      <c r="IH15" s="188"/>
      <c r="II15" s="188"/>
      <c r="IJ15" s="188"/>
      <c r="IK15" s="188"/>
      <c r="IL15" s="188"/>
      <c r="IM15" s="188"/>
      <c r="IN15" s="188"/>
      <c r="IO15" s="188"/>
      <c r="IP15" s="188"/>
      <c r="IQ15" s="188"/>
      <c r="IR15" s="188"/>
      <c r="IS15" s="188"/>
      <c r="IT15" s="188"/>
      <c r="IU15" s="188"/>
      <c r="IV15" s="188"/>
      <c r="IW15" s="188"/>
      <c r="IX15" s="188"/>
      <c r="IY15" s="188"/>
      <c r="IZ15" s="188"/>
      <c r="JA15" s="188"/>
      <c r="JB15" s="188"/>
      <c r="JC15" s="188"/>
      <c r="JD15" s="188"/>
      <c r="JE15" s="188"/>
      <c r="JF15" s="188"/>
      <c r="JG15" s="188"/>
      <c r="JH15" s="188"/>
      <c r="JI15" s="188"/>
      <c r="JJ15" s="188"/>
      <c r="JK15" s="188"/>
      <c r="JL15" s="188"/>
      <c r="JM15" s="188"/>
      <c r="JN15" s="188"/>
      <c r="JO15" s="188"/>
      <c r="JP15" s="188"/>
      <c r="JQ15" s="188"/>
      <c r="JR15" s="188"/>
      <c r="JS15" s="188"/>
      <c r="JT15" s="188"/>
      <c r="JU15" s="188"/>
      <c r="JV15" s="188"/>
      <c r="JW15" s="188"/>
      <c r="JX15" s="188"/>
      <c r="JY15" s="188"/>
      <c r="JZ15" s="188"/>
      <c r="KA15" s="188"/>
      <c r="KB15" s="188"/>
      <c r="KC15" s="188"/>
      <c r="KD15" s="188"/>
      <c r="KE15" s="188"/>
      <c r="KF15" s="188"/>
      <c r="KG15" s="188"/>
      <c r="KH15" s="188"/>
      <c r="KI15" s="188"/>
      <c r="KJ15" s="188"/>
      <c r="KK15" s="188"/>
      <c r="KL15" s="188"/>
      <c r="KM15" s="188"/>
      <c r="KN15" s="188"/>
      <c r="KO15" s="188"/>
      <c r="KP15" s="188"/>
      <c r="KQ15" s="188"/>
      <c r="KR15" s="188"/>
      <c r="KS15" s="188"/>
      <c r="KT15" s="188"/>
      <c r="KU15" s="188"/>
      <c r="KV15" s="188"/>
      <c r="KW15" s="188"/>
      <c r="KX15" s="188"/>
      <c r="KY15" s="190"/>
      <c r="KZ15" s="188"/>
      <c r="LA15" s="188"/>
      <c r="LB15" s="188"/>
      <c r="LC15" s="188"/>
      <c r="LD15" s="188"/>
      <c r="LE15" s="188"/>
      <c r="LF15" s="188"/>
      <c r="LG15" s="188"/>
      <c r="LH15" s="188"/>
      <c r="LI15" s="188"/>
      <c r="LJ15" s="188"/>
      <c r="LK15" s="188"/>
      <c r="LL15" s="188"/>
      <c r="LM15" s="188"/>
      <c r="LN15" s="188"/>
      <c r="LO15" s="188"/>
      <c r="LP15" s="188"/>
      <c r="LQ15" s="188"/>
      <c r="LR15" s="188"/>
      <c r="LS15" s="188"/>
      <c r="LT15" s="188"/>
      <c r="LU15" s="188"/>
      <c r="LV15" s="188"/>
      <c r="LW15" s="188"/>
      <c r="LX15" s="188"/>
      <c r="LY15" s="188"/>
      <c r="LZ15" s="188"/>
      <c r="MA15" s="188"/>
      <c r="MB15" s="188"/>
      <c r="MC15" s="188"/>
      <c r="MD15" s="188"/>
      <c r="ME15" s="188"/>
      <c r="MF15" s="188"/>
      <c r="MG15" s="188"/>
      <c r="MH15" s="188"/>
      <c r="MI15" s="188"/>
      <c r="MJ15" s="188"/>
      <c r="MK15" s="188"/>
      <c r="ML15" s="188"/>
      <c r="MM15" s="188"/>
      <c r="MN15" s="188"/>
      <c r="MO15" s="188"/>
      <c r="MP15" s="188"/>
      <c r="MQ15" s="188"/>
      <c r="MR15" s="188"/>
      <c r="MS15" s="188"/>
      <c r="MT15" s="188"/>
      <c r="MU15" s="188"/>
      <c r="MV15" s="188"/>
      <c r="MW15" s="188"/>
      <c r="MX15" s="188"/>
      <c r="MY15" s="188"/>
      <c r="MZ15" s="188"/>
      <c r="NA15" s="188"/>
      <c r="NB15" s="188"/>
      <c r="NC15" s="188"/>
      <c r="ND15" s="188"/>
      <c r="NE15" s="188"/>
      <c r="NF15" s="188"/>
      <c r="NG15" s="188"/>
      <c r="NH15" s="188"/>
      <c r="NI15" s="188"/>
      <c r="NJ15" s="188"/>
      <c r="NK15" s="188"/>
      <c r="NL15" s="188"/>
      <c r="NM15" s="188"/>
      <c r="NN15" s="188"/>
      <c r="NO15" s="188"/>
      <c r="NP15" s="188"/>
      <c r="NQ15" s="188"/>
      <c r="NR15" s="188"/>
      <c r="NS15" s="188"/>
      <c r="NT15" s="188"/>
      <c r="NU15" s="188"/>
      <c r="NV15" s="188"/>
      <c r="NW15" s="188"/>
      <c r="NX15" s="188"/>
      <c r="NY15" s="188"/>
      <c r="NZ15" s="188"/>
      <c r="OA15" s="188"/>
      <c r="OB15" s="188"/>
      <c r="OC15" s="188"/>
      <c r="OD15" s="188"/>
      <c r="OE15" s="188"/>
      <c r="OF15" s="188"/>
      <c r="OG15" s="188"/>
      <c r="OH15" s="188"/>
      <c r="OI15" s="188"/>
      <c r="OJ15" s="188"/>
      <c r="OK15" s="188"/>
      <c r="OL15" s="188"/>
      <c r="OM15" s="188"/>
      <c r="ON15" s="188"/>
      <c r="OO15" s="188"/>
      <c r="OP15" s="188"/>
      <c r="OQ15" s="188"/>
      <c r="OR15" s="188"/>
      <c r="OS15" s="188"/>
      <c r="OT15" s="188"/>
      <c r="OU15" s="188"/>
      <c r="OV15" s="188"/>
      <c r="OW15" s="188"/>
      <c r="OX15" s="188"/>
      <c r="OY15" s="188"/>
      <c r="OZ15" s="188"/>
      <c r="PA15" s="188"/>
      <c r="PB15" s="188"/>
      <c r="PC15" s="188"/>
      <c r="PD15" s="188"/>
      <c r="PE15" s="188"/>
      <c r="PF15" s="188"/>
      <c r="PG15" s="188"/>
      <c r="PH15" s="188"/>
      <c r="PI15" s="188"/>
      <c r="PJ15" s="188"/>
      <c r="PK15" s="188"/>
      <c r="PL15" s="188"/>
      <c r="PM15" s="188"/>
      <c r="PN15" s="188"/>
      <c r="PO15" s="188"/>
      <c r="PP15" s="188"/>
      <c r="PQ15" s="188"/>
      <c r="PR15" s="188"/>
      <c r="PS15" s="188"/>
      <c r="PT15" s="188"/>
      <c r="PU15" s="188"/>
      <c r="PV15" s="188"/>
      <c r="PW15" s="188"/>
      <c r="PX15" s="188"/>
      <c r="PY15" s="188"/>
      <c r="PZ15" s="188"/>
      <c r="QA15" s="188"/>
      <c r="QB15" s="188"/>
      <c r="QC15" s="188"/>
      <c r="QD15" s="188"/>
      <c r="QE15" s="188"/>
      <c r="QF15" s="188"/>
      <c r="QG15" s="188"/>
      <c r="QH15" s="188"/>
      <c r="QI15" s="188"/>
      <c r="QJ15" s="188"/>
      <c r="QK15" s="188"/>
      <c r="QL15" s="188"/>
      <c r="QM15" s="188"/>
      <c r="QN15" s="188"/>
      <c r="QO15" s="188"/>
      <c r="QP15" s="188"/>
      <c r="QQ15" s="188"/>
      <c r="QR15" s="188"/>
      <c r="QS15" s="188"/>
      <c r="QT15" s="188"/>
      <c r="QU15" s="188"/>
      <c r="QV15" s="188"/>
      <c r="QW15" s="188"/>
      <c r="QX15" s="188"/>
      <c r="QY15" s="188"/>
      <c r="QZ15" s="188"/>
      <c r="RA15" s="188"/>
      <c r="RB15" s="188"/>
      <c r="RC15" s="188"/>
      <c r="RD15" s="188"/>
      <c r="RE15" s="188"/>
      <c r="RF15" s="188"/>
      <c r="RG15" s="188"/>
      <c r="RH15" s="188"/>
      <c r="RI15" s="188"/>
      <c r="RJ15" s="188"/>
      <c r="RK15" s="188"/>
      <c r="RL15" s="188"/>
      <c r="RM15" s="188"/>
      <c r="RN15" s="188"/>
      <c r="RO15" s="188"/>
      <c r="RP15" s="188"/>
      <c r="RQ15" s="188"/>
      <c r="RR15" s="188"/>
      <c r="RS15" s="188"/>
      <c r="RT15" s="188"/>
      <c r="RU15" s="188"/>
      <c r="RV15" s="188"/>
      <c r="RW15" s="188"/>
      <c r="RX15" s="188"/>
      <c r="RY15" s="188"/>
      <c r="RZ15" s="188"/>
      <c r="SA15" s="188"/>
      <c r="SB15" s="188"/>
      <c r="SC15" s="188"/>
      <c r="SD15" s="188"/>
      <c r="SE15" s="188"/>
      <c r="SF15" s="188"/>
      <c r="SG15" s="188"/>
      <c r="SH15" s="188"/>
      <c r="SI15" s="188"/>
      <c r="SJ15" s="188"/>
      <c r="SK15" s="188"/>
      <c r="SL15" s="188"/>
      <c r="SM15" s="188"/>
      <c r="SN15" s="188"/>
      <c r="SO15" s="188"/>
      <c r="SP15" s="188"/>
      <c r="SQ15" s="188"/>
      <c r="SR15" s="188"/>
      <c r="SS15" s="188"/>
      <c r="ST15" s="188"/>
      <c r="SU15" s="188"/>
      <c r="SV15" s="188"/>
      <c r="SW15" s="188"/>
      <c r="SX15" s="188"/>
      <c r="SY15" s="188"/>
      <c r="SZ15" s="188"/>
      <c r="TA15" s="188"/>
      <c r="TB15" s="188"/>
      <c r="TC15" s="188"/>
      <c r="TD15" s="188"/>
      <c r="TE15" s="188"/>
      <c r="TF15" s="188"/>
      <c r="TG15" s="188"/>
      <c r="TH15" s="188"/>
      <c r="TI15" s="188"/>
      <c r="TJ15" s="188"/>
      <c r="TK15" s="188"/>
      <c r="TL15" s="188"/>
      <c r="TM15" s="188"/>
      <c r="TN15" s="188"/>
      <c r="TO15" s="188"/>
      <c r="TP15" s="188"/>
      <c r="TQ15" s="188"/>
      <c r="TR15" s="188"/>
      <c r="TS15" s="188"/>
      <c r="TT15" s="188"/>
      <c r="TU15" s="188"/>
      <c r="TV15" s="188"/>
      <c r="TW15" s="188"/>
      <c r="TX15" s="188"/>
      <c r="TY15" s="188"/>
      <c r="TZ15" s="188"/>
      <c r="UA15" s="188"/>
      <c r="UB15" s="188"/>
      <c r="UC15" s="188"/>
      <c r="UD15" s="188"/>
      <c r="UE15" s="188"/>
      <c r="UF15" s="188"/>
      <c r="UG15" s="188"/>
      <c r="UH15" s="188"/>
      <c r="UI15" s="188"/>
      <c r="UJ15" s="188"/>
      <c r="UK15" s="188"/>
      <c r="UL15" s="188"/>
      <c r="UM15" s="188"/>
      <c r="UN15" s="188"/>
      <c r="UO15" s="188"/>
      <c r="UP15" s="188"/>
      <c r="UQ15" s="188"/>
      <c r="UR15" s="188"/>
      <c r="US15" s="188"/>
      <c r="UT15" s="188"/>
      <c r="UU15" s="188"/>
      <c r="UV15" s="188"/>
      <c r="UW15" s="188"/>
      <c r="UX15" s="188"/>
      <c r="UY15" s="190"/>
      <c r="UZ15" s="188"/>
      <c r="VA15" s="188"/>
      <c r="VB15" s="188"/>
      <c r="VC15" s="188"/>
      <c r="VD15" s="188"/>
      <c r="VE15" s="188"/>
      <c r="VF15" s="188"/>
      <c r="VG15" s="188"/>
      <c r="VH15" s="188"/>
      <c r="VI15" s="188"/>
      <c r="VJ15" s="188"/>
      <c r="VK15" s="188"/>
      <c r="VL15" s="188"/>
      <c r="VM15" s="188"/>
      <c r="VN15" s="188"/>
      <c r="VO15" s="188"/>
      <c r="VP15" s="188"/>
      <c r="VQ15" s="188"/>
      <c r="VR15" s="188"/>
      <c r="VS15" s="188"/>
      <c r="VT15" s="188"/>
      <c r="VU15" s="188"/>
      <c r="VV15" s="188"/>
      <c r="VW15" s="188"/>
      <c r="VX15" s="188"/>
      <c r="VY15" s="188"/>
      <c r="VZ15" s="188"/>
      <c r="WA15" s="188"/>
      <c r="WB15" s="188"/>
      <c r="WC15" s="188"/>
      <c r="WD15" s="188"/>
      <c r="WE15" s="188"/>
      <c r="WF15" s="188"/>
      <c r="WG15" s="188"/>
      <c r="WH15" s="188"/>
      <c r="WI15" s="188"/>
      <c r="WJ15" s="188"/>
      <c r="WK15" s="188"/>
      <c r="WL15" s="188"/>
      <c r="WM15" s="188"/>
      <c r="WN15" s="188"/>
      <c r="WO15" s="188"/>
      <c r="WP15" s="188"/>
      <c r="WQ15" s="188"/>
      <c r="WR15" s="188"/>
      <c r="WS15" s="188"/>
      <c r="WT15" s="188"/>
      <c r="WU15" s="188"/>
      <c r="WV15" s="188"/>
      <c r="WW15" s="188"/>
      <c r="WX15" s="188"/>
      <c r="WY15" s="188"/>
      <c r="WZ15" s="188"/>
      <c r="XA15" s="188"/>
      <c r="XB15" s="188"/>
      <c r="XC15" s="188"/>
      <c r="XD15" s="188"/>
      <c r="XE15" s="188"/>
      <c r="XF15" s="188"/>
      <c r="XG15" s="188"/>
      <c r="XH15" s="188"/>
      <c r="XI15" s="188"/>
      <c r="XJ15" s="188"/>
      <c r="XK15" s="188"/>
      <c r="XL15" s="188"/>
      <c r="XM15" s="188"/>
      <c r="XN15" s="188"/>
      <c r="XO15" s="188"/>
      <c r="XP15" s="188"/>
      <c r="XQ15" s="188"/>
      <c r="XR15" s="188"/>
      <c r="XS15" s="188"/>
      <c r="XT15" s="188"/>
      <c r="XU15" s="192"/>
      <c r="XV15" s="192"/>
      <c r="XW15" s="192"/>
      <c r="XX15" s="192"/>
      <c r="XY15" s="192"/>
      <c r="XZ15" s="191"/>
      <c r="YA15" s="191"/>
      <c r="YB15" s="191"/>
      <c r="YC15" s="191"/>
    </row>
    <row r="16" spans="1:764" ht="20.100000000000001" customHeight="1">
      <c r="A16" s="348">
        <v>9</v>
      </c>
      <c r="B16" s="193" t="str">
        <f>IF('1'!$A$1=1,D16,F16)</f>
        <v>Egypt</v>
      </c>
      <c r="C16" s="198"/>
      <c r="D16" s="327" t="s">
        <v>180</v>
      </c>
      <c r="E16" s="314"/>
      <c r="F16" s="314" t="s">
        <v>64</v>
      </c>
      <c r="G16" s="117">
        <v>44899.97618036015</v>
      </c>
      <c r="H16" s="117">
        <v>57738.042260939372</v>
      </c>
      <c r="I16" s="117">
        <v>48896.053636142584</v>
      </c>
      <c r="J16" s="117">
        <v>42052.856325280183</v>
      </c>
      <c r="K16" s="117">
        <v>58330.740255189346</v>
      </c>
      <c r="L16" s="117">
        <v>42982.586346617602</v>
      </c>
      <c r="M16" s="117">
        <v>52632.25739666287</v>
      </c>
      <c r="N16" s="117">
        <v>24607.215885381753</v>
      </c>
      <c r="O16" s="194">
        <v>39710.149345982711</v>
      </c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186"/>
      <c r="BB16" s="186"/>
      <c r="BC16" s="186"/>
      <c r="BD16" s="186"/>
      <c r="BE16" s="186"/>
      <c r="BF16" s="186"/>
      <c r="BG16" s="186"/>
      <c r="BH16" s="186"/>
      <c r="BI16" s="186"/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6"/>
      <c r="BW16" s="186"/>
      <c r="BX16" s="186"/>
      <c r="BY16" s="186"/>
      <c r="BZ16" s="186"/>
      <c r="CA16" s="186"/>
      <c r="CB16" s="186"/>
      <c r="CC16" s="186"/>
      <c r="CD16" s="186"/>
      <c r="CE16" s="186"/>
      <c r="CF16" s="186"/>
      <c r="CG16" s="186"/>
      <c r="CH16" s="186"/>
      <c r="CI16" s="186"/>
      <c r="CJ16" s="186"/>
      <c r="CK16" s="186"/>
      <c r="CL16" s="186"/>
      <c r="CM16" s="186"/>
      <c r="CN16" s="186"/>
      <c r="CO16" s="186"/>
      <c r="CP16" s="186"/>
      <c r="CQ16" s="186"/>
      <c r="CR16" s="186"/>
      <c r="CS16" s="186"/>
      <c r="CT16" s="186"/>
      <c r="CU16" s="186"/>
      <c r="CV16" s="186"/>
      <c r="CW16" s="186"/>
      <c r="CX16" s="186"/>
      <c r="CY16" s="186"/>
      <c r="CZ16" s="186"/>
      <c r="DA16" s="186"/>
      <c r="DB16" s="186"/>
      <c r="DC16" s="186"/>
      <c r="DD16" s="186"/>
      <c r="DE16" s="186"/>
      <c r="DF16" s="186"/>
      <c r="DG16" s="186"/>
      <c r="DH16" s="186"/>
      <c r="DI16" s="186"/>
      <c r="DJ16" s="186"/>
      <c r="DK16" s="186"/>
      <c r="DL16" s="186"/>
      <c r="DM16" s="186"/>
      <c r="DN16" s="186"/>
      <c r="DO16" s="186"/>
      <c r="DP16" s="186"/>
      <c r="DQ16" s="186"/>
      <c r="DR16" s="186"/>
      <c r="DS16" s="186"/>
      <c r="DT16" s="186"/>
      <c r="DU16" s="186"/>
      <c r="DV16" s="186"/>
      <c r="DW16" s="186"/>
      <c r="DX16" s="186"/>
      <c r="DY16" s="186"/>
      <c r="DZ16" s="186"/>
      <c r="EA16" s="186"/>
      <c r="EB16" s="186"/>
      <c r="EC16" s="186"/>
      <c r="ED16" s="186"/>
      <c r="EE16" s="186"/>
      <c r="EF16" s="186"/>
      <c r="EG16" s="186"/>
      <c r="EH16" s="186"/>
      <c r="EI16" s="186"/>
      <c r="EJ16" s="186"/>
      <c r="EK16" s="186"/>
      <c r="EL16" s="186"/>
      <c r="EM16" s="186"/>
      <c r="EN16" s="186"/>
      <c r="EO16" s="186"/>
      <c r="EP16" s="186"/>
      <c r="EQ16" s="186"/>
      <c r="ER16" s="186"/>
      <c r="ES16" s="186"/>
      <c r="ET16" s="186"/>
      <c r="EU16" s="186"/>
      <c r="EV16" s="186"/>
      <c r="EW16" s="187"/>
      <c r="EX16" s="187"/>
      <c r="EY16" s="187"/>
      <c r="EZ16" s="187"/>
      <c r="FA16" s="187"/>
      <c r="FB16" s="187"/>
      <c r="FC16" s="187"/>
      <c r="FD16" s="187"/>
      <c r="FE16" s="187"/>
      <c r="FF16" s="187"/>
      <c r="FG16" s="187"/>
      <c r="FH16" s="187"/>
      <c r="FI16" s="187"/>
      <c r="FJ16" s="187"/>
      <c r="FK16" s="187"/>
      <c r="FL16" s="187"/>
      <c r="FM16" s="187"/>
      <c r="FN16" s="171" t="s">
        <v>105</v>
      </c>
      <c r="FO16" s="171"/>
      <c r="FP16" s="171"/>
      <c r="FQ16" s="187"/>
      <c r="FR16" s="187"/>
      <c r="FS16" s="187"/>
      <c r="FT16" s="187"/>
      <c r="FU16" s="187"/>
      <c r="FV16" s="187"/>
      <c r="FW16" s="187"/>
      <c r="FX16" s="187"/>
      <c r="FY16" s="187"/>
      <c r="FZ16" s="187"/>
      <c r="GA16" s="187"/>
      <c r="GB16" s="187"/>
      <c r="GC16" s="187"/>
      <c r="GD16" s="187"/>
      <c r="GE16" s="187"/>
      <c r="GF16" s="187"/>
      <c r="GG16" s="188"/>
      <c r="GH16" s="188"/>
      <c r="GI16" s="188"/>
      <c r="GJ16" s="188"/>
      <c r="GK16" s="188"/>
      <c r="GL16" s="188"/>
      <c r="GM16" s="188"/>
      <c r="GN16" s="188"/>
      <c r="GO16" s="188"/>
      <c r="GP16" s="188"/>
      <c r="GQ16" s="188"/>
      <c r="GR16" s="188"/>
      <c r="GS16" s="188"/>
      <c r="GT16" s="188"/>
      <c r="GU16" s="188"/>
      <c r="GV16" s="188"/>
      <c r="GW16" s="188"/>
      <c r="GX16" s="188"/>
      <c r="GY16" s="188"/>
      <c r="GZ16" s="188"/>
      <c r="HA16" s="188"/>
      <c r="HB16" s="188"/>
      <c r="HC16" s="188"/>
      <c r="HD16" s="188"/>
      <c r="HE16" s="188"/>
      <c r="HF16" s="188"/>
      <c r="HG16" s="188"/>
      <c r="HH16" s="188"/>
      <c r="HI16" s="188"/>
      <c r="HJ16" s="188"/>
      <c r="HK16" s="188"/>
      <c r="HL16" s="188"/>
      <c r="HM16" s="188"/>
      <c r="HN16" s="188"/>
      <c r="HO16" s="188"/>
      <c r="HP16" s="188"/>
      <c r="HQ16" s="188"/>
      <c r="HR16" s="188"/>
      <c r="HS16" s="188"/>
      <c r="HT16" s="188"/>
      <c r="HU16" s="188"/>
      <c r="HV16" s="188"/>
      <c r="HW16" s="188"/>
      <c r="HX16" s="188"/>
      <c r="HY16" s="188"/>
      <c r="HZ16" s="188"/>
      <c r="IA16" s="188"/>
      <c r="IB16" s="188"/>
      <c r="IC16" s="188"/>
      <c r="ID16" s="188"/>
      <c r="IE16" s="188"/>
      <c r="IF16" s="188"/>
      <c r="IG16" s="188"/>
      <c r="IH16" s="188"/>
      <c r="II16" s="188"/>
      <c r="IJ16" s="188"/>
      <c r="IK16" s="188"/>
      <c r="IL16" s="188"/>
      <c r="IM16" s="188"/>
      <c r="IN16" s="188"/>
      <c r="IO16" s="188"/>
      <c r="IP16" s="188"/>
      <c r="IQ16" s="188"/>
      <c r="IR16" s="188"/>
      <c r="IS16" s="188"/>
      <c r="IT16" s="188"/>
      <c r="IU16" s="188"/>
      <c r="IV16" s="188"/>
      <c r="IW16" s="188"/>
      <c r="IX16" s="188"/>
      <c r="IY16" s="188"/>
      <c r="IZ16" s="188"/>
      <c r="JA16" s="188"/>
      <c r="JB16" s="188"/>
      <c r="JC16" s="188"/>
      <c r="JD16" s="188"/>
      <c r="JE16" s="188"/>
      <c r="JF16" s="188"/>
      <c r="JG16" s="188"/>
      <c r="JH16" s="188"/>
      <c r="JI16" s="188"/>
      <c r="JJ16" s="188"/>
      <c r="JK16" s="188"/>
      <c r="JL16" s="188"/>
      <c r="JM16" s="188"/>
      <c r="JN16" s="188"/>
      <c r="JO16" s="188"/>
      <c r="JP16" s="188"/>
      <c r="JQ16" s="188"/>
      <c r="JR16" s="188"/>
      <c r="JS16" s="188"/>
      <c r="JT16" s="188"/>
      <c r="JU16" s="188"/>
      <c r="JV16" s="188"/>
      <c r="JW16" s="188"/>
      <c r="JX16" s="188"/>
      <c r="JY16" s="188"/>
      <c r="JZ16" s="188"/>
      <c r="KA16" s="188"/>
      <c r="KB16" s="188"/>
      <c r="KC16" s="188"/>
      <c r="KD16" s="188"/>
      <c r="KE16" s="188"/>
      <c r="KF16" s="188"/>
      <c r="KG16" s="188"/>
      <c r="KH16" s="188"/>
      <c r="KI16" s="188"/>
      <c r="KJ16" s="188"/>
      <c r="KK16" s="188"/>
      <c r="KL16" s="188"/>
      <c r="KM16" s="188"/>
      <c r="KN16" s="188"/>
      <c r="KO16" s="188"/>
      <c r="KP16" s="188"/>
      <c r="KQ16" s="188"/>
      <c r="KR16" s="188"/>
      <c r="KS16" s="188"/>
      <c r="KT16" s="188"/>
      <c r="KU16" s="188"/>
      <c r="KV16" s="188"/>
      <c r="KW16" s="188"/>
      <c r="KX16" s="188"/>
      <c r="KY16" s="190"/>
      <c r="KZ16" s="188"/>
      <c r="LA16" s="188"/>
      <c r="LB16" s="188"/>
      <c r="LC16" s="188"/>
      <c r="LD16" s="188"/>
      <c r="LE16" s="188"/>
      <c r="LF16" s="188"/>
      <c r="LG16" s="188"/>
      <c r="LH16" s="188"/>
      <c r="LI16" s="188"/>
      <c r="LJ16" s="188"/>
      <c r="LK16" s="188"/>
      <c r="LL16" s="188"/>
      <c r="LM16" s="188"/>
      <c r="LN16" s="188"/>
      <c r="LO16" s="188"/>
      <c r="LP16" s="188"/>
      <c r="LQ16" s="188"/>
      <c r="LR16" s="188"/>
      <c r="LS16" s="188"/>
      <c r="LT16" s="188"/>
      <c r="LU16" s="188"/>
      <c r="LV16" s="188"/>
      <c r="LW16" s="188"/>
      <c r="LX16" s="188"/>
      <c r="LY16" s="188"/>
      <c r="LZ16" s="188"/>
      <c r="MA16" s="188"/>
      <c r="MB16" s="188"/>
      <c r="MC16" s="188"/>
      <c r="MD16" s="188"/>
      <c r="ME16" s="188"/>
      <c r="MF16" s="188"/>
      <c r="MG16" s="188"/>
      <c r="MH16" s="188"/>
      <c r="MI16" s="188"/>
      <c r="MJ16" s="188"/>
      <c r="MK16" s="188"/>
      <c r="ML16" s="188"/>
      <c r="MM16" s="188"/>
      <c r="MN16" s="188"/>
      <c r="MO16" s="188"/>
      <c r="MP16" s="188"/>
      <c r="MQ16" s="188"/>
      <c r="MR16" s="188"/>
      <c r="MS16" s="188"/>
      <c r="MT16" s="188"/>
      <c r="MU16" s="188"/>
      <c r="MV16" s="188"/>
      <c r="MW16" s="188"/>
      <c r="MX16" s="188"/>
      <c r="MY16" s="188"/>
      <c r="MZ16" s="188"/>
      <c r="NA16" s="188"/>
      <c r="NB16" s="188"/>
      <c r="NC16" s="188"/>
      <c r="ND16" s="188"/>
      <c r="NE16" s="188"/>
      <c r="NF16" s="188"/>
      <c r="NG16" s="188"/>
      <c r="NH16" s="188"/>
      <c r="NI16" s="188"/>
      <c r="NJ16" s="188"/>
      <c r="NK16" s="188"/>
      <c r="NL16" s="188"/>
      <c r="NM16" s="188"/>
      <c r="NN16" s="188"/>
      <c r="NO16" s="188"/>
      <c r="NP16" s="188"/>
      <c r="NQ16" s="188"/>
      <c r="NR16" s="188"/>
      <c r="NS16" s="188"/>
      <c r="NT16" s="188"/>
      <c r="NU16" s="188"/>
      <c r="NV16" s="188"/>
      <c r="NW16" s="188"/>
      <c r="NX16" s="188"/>
      <c r="NY16" s="188"/>
      <c r="NZ16" s="188"/>
      <c r="OA16" s="188"/>
      <c r="OB16" s="188"/>
      <c r="OC16" s="188"/>
      <c r="OD16" s="188"/>
      <c r="OE16" s="188"/>
      <c r="OF16" s="188"/>
      <c r="OG16" s="188"/>
      <c r="OH16" s="188"/>
      <c r="OI16" s="188"/>
      <c r="OJ16" s="188"/>
      <c r="OK16" s="188"/>
      <c r="OL16" s="188"/>
      <c r="OM16" s="188"/>
      <c r="ON16" s="188"/>
      <c r="OO16" s="188"/>
      <c r="OP16" s="188"/>
      <c r="OQ16" s="188"/>
      <c r="OR16" s="188"/>
      <c r="OS16" s="188"/>
      <c r="OT16" s="188"/>
      <c r="OU16" s="188"/>
      <c r="OV16" s="188"/>
      <c r="OW16" s="188"/>
      <c r="OX16" s="188"/>
      <c r="OY16" s="188"/>
      <c r="OZ16" s="188"/>
      <c r="PA16" s="188"/>
      <c r="PB16" s="188"/>
      <c r="PC16" s="188"/>
      <c r="PD16" s="188"/>
      <c r="PE16" s="188"/>
      <c r="PF16" s="188"/>
      <c r="PG16" s="188"/>
      <c r="PH16" s="188"/>
      <c r="PI16" s="188"/>
      <c r="PJ16" s="188"/>
      <c r="PK16" s="188"/>
      <c r="PL16" s="188"/>
      <c r="PM16" s="188"/>
      <c r="PN16" s="188"/>
      <c r="PO16" s="188"/>
      <c r="PP16" s="188"/>
      <c r="PQ16" s="188"/>
      <c r="PR16" s="188"/>
      <c r="PS16" s="188"/>
      <c r="PT16" s="188"/>
      <c r="PU16" s="188"/>
      <c r="PV16" s="188"/>
      <c r="PW16" s="188"/>
      <c r="PX16" s="188"/>
      <c r="PY16" s="188"/>
      <c r="PZ16" s="188"/>
      <c r="QA16" s="188"/>
      <c r="QB16" s="188"/>
      <c r="QC16" s="188"/>
      <c r="QD16" s="188"/>
      <c r="QE16" s="188"/>
      <c r="QF16" s="188"/>
      <c r="QG16" s="188"/>
      <c r="QH16" s="188"/>
      <c r="QI16" s="188"/>
      <c r="QJ16" s="188"/>
      <c r="QK16" s="188"/>
      <c r="QL16" s="188"/>
      <c r="QM16" s="188"/>
      <c r="QN16" s="188"/>
      <c r="QO16" s="188"/>
      <c r="QP16" s="188"/>
      <c r="QQ16" s="188"/>
      <c r="QR16" s="188"/>
      <c r="QS16" s="188"/>
      <c r="QT16" s="188"/>
      <c r="QU16" s="188"/>
      <c r="QV16" s="188"/>
      <c r="QW16" s="188"/>
      <c r="QX16" s="188"/>
      <c r="QY16" s="188"/>
      <c r="QZ16" s="188"/>
      <c r="RA16" s="188"/>
      <c r="RB16" s="188"/>
      <c r="RC16" s="188"/>
      <c r="RD16" s="188"/>
      <c r="RE16" s="188"/>
      <c r="RF16" s="188"/>
      <c r="RG16" s="188"/>
      <c r="RH16" s="188"/>
      <c r="RI16" s="188"/>
      <c r="RJ16" s="188"/>
      <c r="RK16" s="188"/>
      <c r="RL16" s="188"/>
      <c r="RM16" s="188"/>
      <c r="RN16" s="188"/>
      <c r="RO16" s="188"/>
      <c r="RP16" s="188"/>
      <c r="RQ16" s="188"/>
      <c r="RR16" s="188"/>
      <c r="RS16" s="188"/>
      <c r="RT16" s="188"/>
      <c r="RU16" s="188"/>
      <c r="RV16" s="188"/>
      <c r="RW16" s="188"/>
      <c r="RX16" s="188"/>
      <c r="RY16" s="188"/>
      <c r="RZ16" s="188"/>
      <c r="SA16" s="188"/>
      <c r="SB16" s="188"/>
      <c r="SC16" s="188"/>
      <c r="SD16" s="188"/>
      <c r="SE16" s="188"/>
      <c r="SF16" s="188"/>
      <c r="SG16" s="188"/>
      <c r="SH16" s="188"/>
      <c r="SI16" s="188"/>
      <c r="SJ16" s="188"/>
      <c r="SK16" s="188"/>
      <c r="SL16" s="188"/>
      <c r="SM16" s="188"/>
      <c r="SN16" s="188"/>
      <c r="SO16" s="188"/>
      <c r="SP16" s="188"/>
      <c r="SQ16" s="188"/>
      <c r="SR16" s="188"/>
      <c r="SS16" s="188"/>
      <c r="ST16" s="188"/>
      <c r="SU16" s="188"/>
      <c r="SV16" s="188"/>
      <c r="SW16" s="188"/>
      <c r="SX16" s="188"/>
      <c r="SY16" s="188"/>
      <c r="SZ16" s="188"/>
      <c r="TA16" s="188"/>
      <c r="TB16" s="188"/>
      <c r="TC16" s="188"/>
      <c r="TD16" s="188"/>
      <c r="TE16" s="188"/>
      <c r="TF16" s="188"/>
      <c r="TG16" s="188"/>
      <c r="TH16" s="188"/>
      <c r="TI16" s="188"/>
      <c r="TJ16" s="188"/>
      <c r="TK16" s="188"/>
      <c r="TL16" s="188"/>
      <c r="TM16" s="188"/>
      <c r="TN16" s="188"/>
      <c r="TO16" s="188"/>
      <c r="TP16" s="188"/>
      <c r="TQ16" s="188"/>
      <c r="TR16" s="188"/>
      <c r="TS16" s="188"/>
      <c r="TT16" s="188"/>
      <c r="TU16" s="188"/>
      <c r="TV16" s="188"/>
      <c r="TW16" s="188"/>
      <c r="TX16" s="188"/>
      <c r="TY16" s="188"/>
      <c r="TZ16" s="188"/>
      <c r="UA16" s="188"/>
      <c r="UB16" s="188"/>
      <c r="UC16" s="188"/>
      <c r="UD16" s="188"/>
      <c r="UE16" s="188"/>
      <c r="UF16" s="188"/>
      <c r="UG16" s="188"/>
      <c r="UH16" s="188"/>
      <c r="UI16" s="188"/>
      <c r="UJ16" s="188"/>
      <c r="UK16" s="188"/>
      <c r="UL16" s="188"/>
      <c r="UM16" s="188"/>
      <c r="UN16" s="188"/>
      <c r="UO16" s="188"/>
      <c r="UP16" s="188"/>
      <c r="UQ16" s="188"/>
      <c r="UR16" s="188"/>
      <c r="US16" s="188"/>
      <c r="UT16" s="188"/>
      <c r="UU16" s="188"/>
      <c r="UV16" s="188"/>
      <c r="UW16" s="188"/>
      <c r="UX16" s="188"/>
      <c r="UY16" s="190"/>
      <c r="UZ16" s="188"/>
      <c r="VA16" s="188"/>
      <c r="VB16" s="188"/>
      <c r="VC16" s="188"/>
      <c r="VD16" s="188"/>
      <c r="VE16" s="188"/>
      <c r="VF16" s="188"/>
      <c r="VG16" s="188"/>
      <c r="VH16" s="188"/>
      <c r="VI16" s="188"/>
      <c r="VJ16" s="188"/>
      <c r="VK16" s="188"/>
      <c r="VL16" s="188"/>
      <c r="VM16" s="188"/>
      <c r="VN16" s="188"/>
      <c r="VO16" s="188"/>
      <c r="VP16" s="188"/>
      <c r="VQ16" s="188"/>
      <c r="VR16" s="188"/>
      <c r="VS16" s="188"/>
      <c r="VT16" s="188"/>
      <c r="VU16" s="188"/>
      <c r="VV16" s="188"/>
      <c r="VW16" s="188"/>
      <c r="VX16" s="188"/>
      <c r="VY16" s="188"/>
      <c r="VZ16" s="188"/>
      <c r="WA16" s="188"/>
      <c r="WB16" s="188"/>
      <c r="WC16" s="188"/>
      <c r="WD16" s="188"/>
      <c r="WE16" s="188"/>
      <c r="WF16" s="188"/>
      <c r="WG16" s="188"/>
      <c r="WH16" s="188"/>
      <c r="WI16" s="188"/>
      <c r="WJ16" s="188"/>
      <c r="WK16" s="188"/>
      <c r="WL16" s="188"/>
      <c r="WM16" s="188"/>
      <c r="WN16" s="188"/>
      <c r="WO16" s="188"/>
      <c r="WP16" s="188"/>
      <c r="WQ16" s="188"/>
      <c r="WR16" s="188"/>
      <c r="WS16" s="188"/>
      <c r="WT16" s="188"/>
      <c r="WU16" s="188"/>
      <c r="WV16" s="188"/>
      <c r="WW16" s="188"/>
      <c r="WX16" s="188"/>
      <c r="WY16" s="188"/>
      <c r="WZ16" s="188"/>
      <c r="XA16" s="188"/>
      <c r="XB16" s="188"/>
      <c r="XC16" s="188"/>
      <c r="XD16" s="188"/>
      <c r="XE16" s="188"/>
      <c r="XF16" s="188"/>
      <c r="XG16" s="188"/>
      <c r="XH16" s="188"/>
      <c r="XI16" s="188"/>
      <c r="XJ16" s="188"/>
      <c r="XK16" s="188"/>
      <c r="XL16" s="188"/>
      <c r="XM16" s="188"/>
      <c r="XN16" s="188"/>
      <c r="XO16" s="188"/>
      <c r="XP16" s="188"/>
      <c r="XQ16" s="188"/>
      <c r="XR16" s="188"/>
      <c r="XS16" s="188"/>
      <c r="XT16" s="188"/>
      <c r="XU16" s="192"/>
      <c r="XV16" s="192"/>
      <c r="XW16" s="192"/>
      <c r="XX16" s="192"/>
      <c r="XY16" s="192"/>
      <c r="XZ16" s="191"/>
      <c r="YA16" s="191"/>
      <c r="YB16" s="191"/>
      <c r="YC16" s="191"/>
    </row>
    <row r="17" spans="1:764" ht="20.100000000000001" customHeight="1">
      <c r="A17" s="348">
        <v>10</v>
      </c>
      <c r="B17" s="193" t="str">
        <f>IF('1'!$A$1=1,D17,F17)</f>
        <v>Slovakia</v>
      </c>
      <c r="C17" s="198"/>
      <c r="D17" s="314" t="s">
        <v>163</v>
      </c>
      <c r="E17" s="314"/>
      <c r="F17" s="322" t="s">
        <v>51</v>
      </c>
      <c r="G17" s="117">
        <v>8110.4162896508697</v>
      </c>
      <c r="H17" s="117">
        <v>9598.9453534082695</v>
      </c>
      <c r="I17" s="117">
        <v>14728.716405098652</v>
      </c>
      <c r="J17" s="117">
        <v>19395.323191289812</v>
      </c>
      <c r="K17" s="117">
        <v>14396.628664594989</v>
      </c>
      <c r="L17" s="117">
        <v>9496.084478892757</v>
      </c>
      <c r="M17" s="117">
        <v>25110.064392963322</v>
      </c>
      <c r="N17" s="117">
        <v>46026.610619256186</v>
      </c>
      <c r="O17" s="194">
        <v>38574.100099108487</v>
      </c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186"/>
      <c r="BB17" s="186"/>
      <c r="BC17" s="186"/>
      <c r="BD17" s="186"/>
      <c r="BE17" s="186"/>
      <c r="BF17" s="186"/>
      <c r="BG17" s="186"/>
      <c r="BH17" s="186"/>
      <c r="BI17" s="186"/>
      <c r="BJ17" s="186"/>
      <c r="BK17" s="186"/>
      <c r="BL17" s="186"/>
      <c r="BM17" s="186"/>
      <c r="BN17" s="186"/>
      <c r="BO17" s="186"/>
      <c r="BP17" s="186"/>
      <c r="BQ17" s="186"/>
      <c r="BR17" s="186"/>
      <c r="BS17" s="186"/>
      <c r="BT17" s="186"/>
      <c r="BU17" s="186"/>
      <c r="BV17" s="186"/>
      <c r="BW17" s="186"/>
      <c r="BX17" s="186"/>
      <c r="BY17" s="186"/>
      <c r="BZ17" s="186"/>
      <c r="CA17" s="186"/>
      <c r="CB17" s="186"/>
      <c r="CC17" s="186"/>
      <c r="CD17" s="186"/>
      <c r="CE17" s="186"/>
      <c r="CF17" s="186"/>
      <c r="CG17" s="186"/>
      <c r="CH17" s="186"/>
      <c r="CI17" s="186"/>
      <c r="CJ17" s="186"/>
      <c r="CK17" s="186"/>
      <c r="CL17" s="186"/>
      <c r="CM17" s="186"/>
      <c r="CN17" s="186"/>
      <c r="CO17" s="186"/>
      <c r="CP17" s="186"/>
      <c r="CQ17" s="186"/>
      <c r="CR17" s="186"/>
      <c r="CS17" s="186"/>
      <c r="CT17" s="186"/>
      <c r="CU17" s="186"/>
      <c r="CV17" s="186"/>
      <c r="CW17" s="186"/>
      <c r="CX17" s="186"/>
      <c r="CY17" s="186"/>
      <c r="CZ17" s="186"/>
      <c r="DA17" s="186"/>
      <c r="DB17" s="186"/>
      <c r="DC17" s="186"/>
      <c r="DD17" s="186"/>
      <c r="DE17" s="186"/>
      <c r="DF17" s="186"/>
      <c r="DG17" s="186"/>
      <c r="DH17" s="186"/>
      <c r="DI17" s="186"/>
      <c r="DJ17" s="186"/>
      <c r="DK17" s="186"/>
      <c r="DL17" s="186"/>
      <c r="DM17" s="186"/>
      <c r="DN17" s="186"/>
      <c r="DO17" s="186"/>
      <c r="DP17" s="186"/>
      <c r="DQ17" s="186"/>
      <c r="DR17" s="186"/>
      <c r="DS17" s="186"/>
      <c r="DT17" s="186"/>
      <c r="DU17" s="186"/>
      <c r="DV17" s="186"/>
      <c r="DW17" s="186"/>
      <c r="DX17" s="186"/>
      <c r="DY17" s="186"/>
      <c r="DZ17" s="186"/>
      <c r="EA17" s="186"/>
      <c r="EB17" s="186"/>
      <c r="EC17" s="186"/>
      <c r="ED17" s="186"/>
      <c r="EE17" s="186"/>
      <c r="EF17" s="186"/>
      <c r="EG17" s="186"/>
      <c r="EH17" s="186"/>
      <c r="EI17" s="186"/>
      <c r="EJ17" s="186"/>
      <c r="EK17" s="186"/>
      <c r="EL17" s="186"/>
      <c r="EM17" s="186"/>
      <c r="EN17" s="186"/>
      <c r="EO17" s="186"/>
      <c r="EP17" s="186"/>
      <c r="EQ17" s="186"/>
      <c r="ER17" s="186"/>
      <c r="ES17" s="186"/>
      <c r="ET17" s="186"/>
      <c r="EU17" s="186"/>
      <c r="EV17" s="186"/>
      <c r="EW17" s="187"/>
      <c r="EX17" s="187"/>
      <c r="EY17" s="187"/>
      <c r="EZ17" s="187"/>
      <c r="FA17" s="187"/>
      <c r="FB17" s="187"/>
      <c r="FC17" s="187"/>
      <c r="FD17" s="187"/>
      <c r="FE17" s="187"/>
      <c r="FF17" s="187"/>
      <c r="FG17" s="187"/>
      <c r="FH17" s="187"/>
      <c r="FI17" s="187"/>
      <c r="FJ17" s="187"/>
      <c r="FK17" s="187"/>
      <c r="FL17" s="187"/>
      <c r="FM17" s="187"/>
      <c r="FN17" s="187"/>
      <c r="FO17" s="187"/>
      <c r="FP17" s="187"/>
      <c r="FQ17" s="187"/>
      <c r="FR17" s="187"/>
      <c r="FS17" s="187"/>
      <c r="FT17" s="187"/>
      <c r="FU17" s="187"/>
      <c r="FV17" s="187"/>
      <c r="FW17" s="187"/>
      <c r="FX17" s="187"/>
      <c r="FY17" s="187"/>
      <c r="FZ17" s="187"/>
      <c r="GA17" s="187"/>
      <c r="GB17" s="187"/>
      <c r="GC17" s="187"/>
      <c r="GD17" s="187"/>
      <c r="GE17" s="187"/>
      <c r="GF17" s="187"/>
      <c r="GG17" s="188"/>
      <c r="GH17" s="188"/>
      <c r="GI17" s="188"/>
      <c r="GJ17" s="188"/>
      <c r="GK17" s="188"/>
      <c r="GL17" s="188"/>
      <c r="GM17" s="188"/>
      <c r="GN17" s="188"/>
      <c r="GO17" s="188"/>
      <c r="GP17" s="188"/>
      <c r="GQ17" s="188"/>
      <c r="GR17" s="188"/>
      <c r="GS17" s="188"/>
      <c r="GT17" s="188"/>
      <c r="GU17" s="188"/>
      <c r="GV17" s="188"/>
      <c r="GW17" s="188"/>
      <c r="GX17" s="188"/>
      <c r="GY17" s="188"/>
      <c r="GZ17" s="188"/>
      <c r="HA17" s="188"/>
      <c r="HB17" s="188"/>
      <c r="HC17" s="188"/>
      <c r="HD17" s="188"/>
      <c r="HE17" s="188"/>
      <c r="HF17" s="188"/>
      <c r="HG17" s="188"/>
      <c r="HH17" s="188"/>
      <c r="HI17" s="188"/>
      <c r="HJ17" s="188"/>
      <c r="HK17" s="188"/>
      <c r="HL17" s="188"/>
      <c r="HM17" s="188"/>
      <c r="HN17" s="188"/>
      <c r="HO17" s="188"/>
      <c r="HP17" s="188"/>
      <c r="HQ17" s="188"/>
      <c r="HR17" s="188"/>
      <c r="HS17" s="188"/>
      <c r="HT17" s="188"/>
      <c r="HU17" s="188"/>
      <c r="HV17" s="188"/>
      <c r="HW17" s="188"/>
      <c r="HX17" s="188"/>
      <c r="HY17" s="188"/>
      <c r="HZ17" s="188"/>
      <c r="IA17" s="188"/>
      <c r="IB17" s="188"/>
      <c r="IC17" s="188"/>
      <c r="ID17" s="188"/>
      <c r="IE17" s="188"/>
      <c r="IF17" s="188"/>
      <c r="IG17" s="188"/>
      <c r="IH17" s="188"/>
      <c r="II17" s="188"/>
      <c r="IJ17" s="188"/>
      <c r="IK17" s="188"/>
      <c r="IL17" s="188"/>
      <c r="IM17" s="188"/>
      <c r="IN17" s="188"/>
      <c r="IO17" s="188"/>
      <c r="IP17" s="188"/>
      <c r="IQ17" s="188"/>
      <c r="IR17" s="188"/>
      <c r="IS17" s="188"/>
      <c r="IT17" s="188"/>
      <c r="IU17" s="188"/>
      <c r="IV17" s="188"/>
      <c r="IW17" s="188"/>
      <c r="IX17" s="188"/>
      <c r="IY17" s="188"/>
      <c r="IZ17" s="188"/>
      <c r="JA17" s="188"/>
      <c r="JB17" s="188"/>
      <c r="JC17" s="188"/>
      <c r="JD17" s="188"/>
      <c r="JE17" s="188"/>
      <c r="JF17" s="188"/>
      <c r="JG17" s="188"/>
      <c r="JH17" s="188"/>
      <c r="JI17" s="188"/>
      <c r="JJ17" s="188"/>
      <c r="JK17" s="188"/>
      <c r="JL17" s="188"/>
      <c r="JM17" s="188"/>
      <c r="JN17" s="188"/>
      <c r="JO17" s="188"/>
      <c r="JP17" s="188"/>
      <c r="JQ17" s="188"/>
      <c r="JR17" s="188"/>
      <c r="JS17" s="188"/>
      <c r="JT17" s="188"/>
      <c r="JU17" s="188"/>
      <c r="JV17" s="188"/>
      <c r="JW17" s="188"/>
      <c r="JX17" s="188"/>
      <c r="JY17" s="188"/>
      <c r="JZ17" s="188"/>
      <c r="KA17" s="188"/>
      <c r="KB17" s="188"/>
      <c r="KC17" s="188"/>
      <c r="KD17" s="188"/>
      <c r="KE17" s="188"/>
      <c r="KF17" s="188"/>
      <c r="KG17" s="188"/>
      <c r="KH17" s="188"/>
      <c r="KI17" s="188"/>
      <c r="KJ17" s="188"/>
      <c r="KK17" s="188"/>
      <c r="KL17" s="188"/>
      <c r="KM17" s="188"/>
      <c r="KN17" s="188"/>
      <c r="KO17" s="188"/>
      <c r="KP17" s="188"/>
      <c r="KQ17" s="188"/>
      <c r="KR17" s="188"/>
      <c r="KS17" s="188"/>
      <c r="KT17" s="188"/>
      <c r="KU17" s="188"/>
      <c r="KV17" s="188"/>
      <c r="KW17" s="188"/>
      <c r="KX17" s="188"/>
      <c r="KY17" s="190"/>
      <c r="KZ17" s="188"/>
      <c r="LA17" s="188"/>
      <c r="LB17" s="188"/>
      <c r="LC17" s="188"/>
      <c r="LD17" s="188"/>
      <c r="LE17" s="188"/>
      <c r="LF17" s="188"/>
      <c r="LG17" s="188"/>
      <c r="LH17" s="188"/>
      <c r="LI17" s="188"/>
      <c r="LJ17" s="188"/>
      <c r="LK17" s="188"/>
      <c r="LL17" s="188"/>
      <c r="LM17" s="188"/>
      <c r="LN17" s="188"/>
      <c r="LO17" s="188"/>
      <c r="LP17" s="188"/>
      <c r="LQ17" s="188"/>
      <c r="LR17" s="188"/>
      <c r="LS17" s="188"/>
      <c r="LT17" s="188"/>
      <c r="LU17" s="188"/>
      <c r="LV17" s="188"/>
      <c r="LW17" s="188"/>
      <c r="LX17" s="188"/>
      <c r="LY17" s="188"/>
      <c r="LZ17" s="188"/>
      <c r="MA17" s="188"/>
      <c r="MB17" s="188"/>
      <c r="MC17" s="188"/>
      <c r="MD17" s="188"/>
      <c r="ME17" s="188"/>
      <c r="MF17" s="188"/>
      <c r="MG17" s="188"/>
      <c r="MH17" s="188"/>
      <c r="MI17" s="188"/>
      <c r="MJ17" s="188"/>
      <c r="MK17" s="188"/>
      <c r="ML17" s="188"/>
      <c r="MM17" s="188"/>
      <c r="MN17" s="188"/>
      <c r="MO17" s="188"/>
      <c r="MP17" s="188"/>
      <c r="MQ17" s="188"/>
      <c r="MR17" s="188"/>
      <c r="MS17" s="188"/>
      <c r="MT17" s="188"/>
      <c r="MU17" s="188"/>
      <c r="MV17" s="188"/>
      <c r="MW17" s="188"/>
      <c r="MX17" s="188"/>
      <c r="MY17" s="188"/>
      <c r="MZ17" s="188"/>
      <c r="NA17" s="188"/>
      <c r="NB17" s="188"/>
      <c r="NC17" s="188"/>
      <c r="ND17" s="188"/>
      <c r="NE17" s="188"/>
      <c r="NF17" s="188"/>
      <c r="NG17" s="188"/>
      <c r="NH17" s="188"/>
      <c r="NI17" s="188"/>
      <c r="NJ17" s="188"/>
      <c r="NK17" s="188"/>
      <c r="NL17" s="188"/>
      <c r="NM17" s="188"/>
      <c r="NN17" s="188"/>
      <c r="NO17" s="188"/>
      <c r="NP17" s="188"/>
      <c r="NQ17" s="188"/>
      <c r="NR17" s="188"/>
      <c r="NS17" s="188"/>
      <c r="NT17" s="188"/>
      <c r="NU17" s="188"/>
      <c r="NV17" s="188"/>
      <c r="NW17" s="188"/>
      <c r="NX17" s="188"/>
      <c r="NY17" s="188"/>
      <c r="NZ17" s="188"/>
      <c r="OA17" s="188"/>
      <c r="OB17" s="188"/>
      <c r="OC17" s="188"/>
      <c r="OD17" s="188"/>
      <c r="OE17" s="188"/>
      <c r="OF17" s="188"/>
      <c r="OG17" s="188"/>
      <c r="OH17" s="188"/>
      <c r="OI17" s="188"/>
      <c r="OJ17" s="188"/>
      <c r="OK17" s="188"/>
      <c r="OL17" s="188"/>
      <c r="OM17" s="188"/>
      <c r="ON17" s="188"/>
      <c r="OO17" s="188"/>
      <c r="OP17" s="188"/>
      <c r="OQ17" s="188"/>
      <c r="OR17" s="188"/>
      <c r="OS17" s="188"/>
      <c r="OT17" s="188"/>
      <c r="OU17" s="188"/>
      <c r="OV17" s="188"/>
      <c r="OW17" s="188"/>
      <c r="OX17" s="188"/>
      <c r="OY17" s="188"/>
      <c r="OZ17" s="188"/>
      <c r="PA17" s="188"/>
      <c r="PB17" s="188"/>
      <c r="PC17" s="188"/>
      <c r="PD17" s="188"/>
      <c r="PE17" s="188"/>
      <c r="PF17" s="188"/>
      <c r="PG17" s="188"/>
      <c r="PH17" s="188"/>
      <c r="PI17" s="188"/>
      <c r="PJ17" s="188"/>
      <c r="PK17" s="188"/>
      <c r="PL17" s="188"/>
      <c r="PM17" s="188"/>
      <c r="PN17" s="188"/>
      <c r="PO17" s="188"/>
      <c r="PP17" s="188"/>
      <c r="PQ17" s="188"/>
      <c r="PR17" s="188"/>
      <c r="PS17" s="188"/>
      <c r="PT17" s="188"/>
      <c r="PU17" s="188"/>
      <c r="PV17" s="188"/>
      <c r="PW17" s="188"/>
      <c r="PX17" s="188"/>
      <c r="PY17" s="188"/>
      <c r="PZ17" s="188"/>
      <c r="QA17" s="188"/>
      <c r="QB17" s="188"/>
      <c r="QC17" s="188"/>
      <c r="QD17" s="188"/>
      <c r="QE17" s="188"/>
      <c r="QF17" s="188"/>
      <c r="QG17" s="188"/>
      <c r="QH17" s="188"/>
      <c r="QI17" s="188"/>
      <c r="QJ17" s="188"/>
      <c r="QK17" s="188"/>
      <c r="QL17" s="188"/>
      <c r="QM17" s="188"/>
      <c r="QN17" s="188"/>
      <c r="QO17" s="188"/>
      <c r="QP17" s="188"/>
      <c r="QQ17" s="188"/>
      <c r="QR17" s="188"/>
      <c r="QS17" s="188"/>
      <c r="QT17" s="188"/>
      <c r="QU17" s="188"/>
      <c r="QV17" s="188"/>
      <c r="QW17" s="188"/>
      <c r="QX17" s="188"/>
      <c r="QY17" s="188"/>
      <c r="QZ17" s="188"/>
      <c r="RA17" s="188"/>
      <c r="RB17" s="188"/>
      <c r="RC17" s="188"/>
      <c r="RD17" s="188"/>
      <c r="RE17" s="188"/>
      <c r="RF17" s="188"/>
      <c r="RG17" s="188"/>
      <c r="RH17" s="188"/>
      <c r="RI17" s="188"/>
      <c r="RJ17" s="188"/>
      <c r="RK17" s="188"/>
      <c r="RL17" s="188"/>
      <c r="RM17" s="188"/>
      <c r="RN17" s="188"/>
      <c r="RO17" s="188"/>
      <c r="RP17" s="188"/>
      <c r="RQ17" s="188"/>
      <c r="RR17" s="188"/>
      <c r="RS17" s="188"/>
      <c r="RT17" s="188"/>
      <c r="RU17" s="188"/>
      <c r="RV17" s="188"/>
      <c r="RW17" s="188"/>
      <c r="RX17" s="188"/>
      <c r="RY17" s="188"/>
      <c r="RZ17" s="188"/>
      <c r="SA17" s="188"/>
      <c r="SB17" s="188"/>
      <c r="SC17" s="188"/>
      <c r="SD17" s="188"/>
      <c r="SE17" s="188"/>
      <c r="SF17" s="188"/>
      <c r="SG17" s="188"/>
      <c r="SH17" s="188"/>
      <c r="SI17" s="188"/>
      <c r="SJ17" s="188"/>
      <c r="SK17" s="188"/>
      <c r="SL17" s="188"/>
      <c r="SM17" s="188"/>
      <c r="SN17" s="188"/>
      <c r="SO17" s="188"/>
      <c r="SP17" s="188"/>
      <c r="SQ17" s="188"/>
      <c r="SR17" s="188"/>
      <c r="SS17" s="188"/>
      <c r="ST17" s="188"/>
      <c r="SU17" s="188"/>
      <c r="SV17" s="188"/>
      <c r="SW17" s="188"/>
      <c r="SX17" s="188"/>
      <c r="SY17" s="188"/>
      <c r="SZ17" s="188"/>
      <c r="TA17" s="188"/>
      <c r="TB17" s="188"/>
      <c r="TC17" s="188"/>
      <c r="TD17" s="188"/>
      <c r="TE17" s="188"/>
      <c r="TF17" s="188"/>
      <c r="TG17" s="188"/>
      <c r="TH17" s="188"/>
      <c r="TI17" s="188"/>
      <c r="TJ17" s="188"/>
      <c r="TK17" s="188"/>
      <c r="TL17" s="188"/>
      <c r="TM17" s="188"/>
      <c r="TN17" s="188"/>
      <c r="TO17" s="188"/>
      <c r="TP17" s="188"/>
      <c r="TQ17" s="188"/>
      <c r="TR17" s="188"/>
      <c r="TS17" s="188"/>
      <c r="TT17" s="188"/>
      <c r="TU17" s="188"/>
      <c r="TV17" s="188"/>
      <c r="TW17" s="188"/>
      <c r="TX17" s="188"/>
      <c r="TY17" s="188"/>
      <c r="TZ17" s="188"/>
      <c r="UA17" s="188"/>
      <c r="UB17" s="188"/>
      <c r="UC17" s="188"/>
      <c r="UD17" s="188"/>
      <c r="UE17" s="188"/>
      <c r="UF17" s="188"/>
      <c r="UG17" s="188"/>
      <c r="UH17" s="188"/>
      <c r="UI17" s="188"/>
      <c r="UJ17" s="188"/>
      <c r="UK17" s="188"/>
      <c r="UL17" s="188"/>
      <c r="UM17" s="188"/>
      <c r="UN17" s="188"/>
      <c r="UO17" s="188"/>
      <c r="UP17" s="188"/>
      <c r="UQ17" s="188"/>
      <c r="UR17" s="188"/>
      <c r="US17" s="188"/>
      <c r="UT17" s="188"/>
      <c r="UU17" s="188"/>
      <c r="UV17" s="188"/>
      <c r="UW17" s="188"/>
      <c r="UX17" s="188"/>
      <c r="UY17" s="190"/>
      <c r="UZ17" s="188"/>
      <c r="VA17" s="188"/>
      <c r="VB17" s="188"/>
      <c r="VC17" s="188"/>
      <c r="VD17" s="188"/>
      <c r="VE17" s="188"/>
      <c r="VF17" s="188"/>
      <c r="VG17" s="188"/>
      <c r="VH17" s="188"/>
      <c r="VI17" s="188"/>
      <c r="VJ17" s="188"/>
      <c r="VK17" s="188"/>
      <c r="VL17" s="188"/>
      <c r="VM17" s="188"/>
      <c r="VN17" s="188"/>
      <c r="VO17" s="188"/>
      <c r="VP17" s="188"/>
      <c r="VQ17" s="188"/>
      <c r="VR17" s="188"/>
      <c r="VS17" s="188"/>
      <c r="VT17" s="188"/>
      <c r="VU17" s="188"/>
      <c r="VV17" s="188"/>
      <c r="VW17" s="188"/>
      <c r="VX17" s="188"/>
      <c r="VY17" s="188"/>
      <c r="VZ17" s="188"/>
      <c r="WA17" s="188"/>
      <c r="WB17" s="188"/>
      <c r="WC17" s="188"/>
      <c r="WD17" s="188"/>
      <c r="WE17" s="188"/>
      <c r="WF17" s="188"/>
      <c r="WG17" s="188"/>
      <c r="WH17" s="188"/>
      <c r="WI17" s="188"/>
      <c r="WJ17" s="188"/>
      <c r="WK17" s="188"/>
      <c r="WL17" s="188"/>
      <c r="WM17" s="188"/>
      <c r="WN17" s="188"/>
      <c r="WO17" s="188"/>
      <c r="WP17" s="188"/>
      <c r="WQ17" s="188"/>
      <c r="WR17" s="188"/>
      <c r="WS17" s="188"/>
      <c r="WT17" s="188"/>
      <c r="WU17" s="188"/>
      <c r="WV17" s="188"/>
      <c r="WW17" s="188"/>
      <c r="WX17" s="188"/>
      <c r="WY17" s="188"/>
      <c r="WZ17" s="188"/>
      <c r="XA17" s="188"/>
      <c r="XB17" s="188"/>
      <c r="XC17" s="188"/>
      <c r="XD17" s="188"/>
      <c r="XE17" s="188"/>
      <c r="XF17" s="188"/>
      <c r="XG17" s="188"/>
      <c r="XH17" s="188"/>
      <c r="XI17" s="188"/>
      <c r="XJ17" s="188"/>
      <c r="XK17" s="188"/>
      <c r="XL17" s="188"/>
      <c r="XM17" s="188"/>
      <c r="XN17" s="188"/>
      <c r="XO17" s="188"/>
      <c r="XP17" s="188"/>
      <c r="XQ17" s="188"/>
      <c r="XR17" s="188"/>
      <c r="XS17" s="188"/>
      <c r="XT17" s="188"/>
      <c r="XU17" s="192"/>
      <c r="XV17" s="192"/>
      <c r="XW17" s="192"/>
      <c r="XX17" s="192"/>
      <c r="XY17" s="192"/>
      <c r="XZ17" s="191"/>
      <c r="YA17" s="191"/>
      <c r="YB17" s="191"/>
      <c r="YC17" s="191"/>
    </row>
    <row r="18" spans="1:764" ht="20.100000000000001" customHeight="1">
      <c r="A18" s="348">
        <v>11</v>
      </c>
      <c r="B18" s="193" t="str">
        <f>IF('1'!$A$1=1,D18,F18)</f>
        <v>Bulgaria</v>
      </c>
      <c r="C18" s="198"/>
      <c r="D18" s="314" t="s">
        <v>176</v>
      </c>
      <c r="E18" s="314"/>
      <c r="F18" s="322" t="s">
        <v>41</v>
      </c>
      <c r="G18" s="117">
        <v>9233.9235189631472</v>
      </c>
      <c r="H18" s="117">
        <v>10680.965375265998</v>
      </c>
      <c r="I18" s="117">
        <v>11403.138536684059</v>
      </c>
      <c r="J18" s="117">
        <v>13890.893859737171</v>
      </c>
      <c r="K18" s="117">
        <v>12130.277102625259</v>
      </c>
      <c r="L18" s="117">
        <v>13427.871876745776</v>
      </c>
      <c r="M18" s="117">
        <v>21954.880582667793</v>
      </c>
      <c r="N18" s="117">
        <v>45755.689438633664</v>
      </c>
      <c r="O18" s="194">
        <v>33088.510700046281</v>
      </c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186"/>
      <c r="BB18" s="186"/>
      <c r="BC18" s="186"/>
      <c r="BD18" s="186"/>
      <c r="BE18" s="186"/>
      <c r="BF18" s="186"/>
      <c r="BG18" s="186"/>
      <c r="BH18" s="186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  <c r="CF18" s="186"/>
      <c r="CG18" s="186"/>
      <c r="CH18" s="186"/>
      <c r="CI18" s="186"/>
      <c r="CJ18" s="186"/>
      <c r="CK18" s="186"/>
      <c r="CL18" s="186"/>
      <c r="CM18" s="186"/>
      <c r="CN18" s="186"/>
      <c r="CO18" s="186"/>
      <c r="CP18" s="186"/>
      <c r="CQ18" s="186"/>
      <c r="CR18" s="186"/>
      <c r="CS18" s="186"/>
      <c r="CT18" s="186"/>
      <c r="CU18" s="186"/>
      <c r="CV18" s="186"/>
      <c r="CW18" s="186"/>
      <c r="CX18" s="186"/>
      <c r="CY18" s="186"/>
      <c r="CZ18" s="186"/>
      <c r="DA18" s="186"/>
      <c r="DB18" s="186"/>
      <c r="DC18" s="186"/>
      <c r="DD18" s="186"/>
      <c r="DE18" s="186"/>
      <c r="DF18" s="186"/>
      <c r="DG18" s="186"/>
      <c r="DH18" s="186"/>
      <c r="DI18" s="186"/>
      <c r="DJ18" s="186"/>
      <c r="DK18" s="186"/>
      <c r="DL18" s="186"/>
      <c r="DM18" s="186"/>
      <c r="DN18" s="186"/>
      <c r="DO18" s="186"/>
      <c r="DP18" s="186"/>
      <c r="DQ18" s="186"/>
      <c r="DR18" s="186"/>
      <c r="DS18" s="186"/>
      <c r="DT18" s="186"/>
      <c r="DU18" s="186"/>
      <c r="DV18" s="186"/>
      <c r="DW18" s="186"/>
      <c r="DX18" s="186"/>
      <c r="DY18" s="186"/>
      <c r="DZ18" s="186"/>
      <c r="EA18" s="186"/>
      <c r="EB18" s="186"/>
      <c r="EC18" s="186"/>
      <c r="ED18" s="186"/>
      <c r="EE18" s="186"/>
      <c r="EF18" s="186"/>
      <c r="EG18" s="186"/>
      <c r="EH18" s="186"/>
      <c r="EI18" s="186"/>
      <c r="EJ18" s="186"/>
      <c r="EK18" s="186"/>
      <c r="EL18" s="186"/>
      <c r="EM18" s="186"/>
      <c r="EN18" s="186"/>
      <c r="EO18" s="186"/>
      <c r="EP18" s="186"/>
      <c r="EQ18" s="186"/>
      <c r="ER18" s="186"/>
      <c r="ES18" s="186"/>
      <c r="ET18" s="186"/>
      <c r="EU18" s="186"/>
      <c r="EV18" s="186"/>
      <c r="EW18" s="187"/>
      <c r="EX18" s="187"/>
      <c r="EY18" s="187"/>
      <c r="EZ18" s="187"/>
      <c r="FA18" s="187"/>
      <c r="FB18" s="187"/>
      <c r="FC18" s="187"/>
      <c r="FD18" s="187"/>
      <c r="FE18" s="187"/>
      <c r="FF18" s="187"/>
      <c r="FG18" s="187"/>
      <c r="FH18" s="187"/>
      <c r="FI18" s="187"/>
      <c r="FJ18" s="187"/>
      <c r="FK18" s="187"/>
      <c r="FL18" s="187"/>
      <c r="FM18" s="187"/>
      <c r="FN18" s="187"/>
      <c r="FO18" s="187"/>
      <c r="FP18" s="187"/>
      <c r="FQ18" s="187"/>
      <c r="FR18" s="187"/>
      <c r="FS18" s="187"/>
      <c r="FT18" s="187"/>
      <c r="FU18" s="187"/>
      <c r="FV18" s="187"/>
      <c r="FW18" s="187"/>
      <c r="FX18" s="187"/>
      <c r="FY18" s="187"/>
      <c r="FZ18" s="187"/>
      <c r="GA18" s="187"/>
      <c r="GB18" s="187"/>
      <c r="GC18" s="187"/>
      <c r="GD18" s="187"/>
      <c r="GE18" s="187"/>
      <c r="GF18" s="187"/>
      <c r="GG18" s="188"/>
      <c r="GH18" s="188"/>
      <c r="GI18" s="188"/>
      <c r="GJ18" s="188"/>
      <c r="GK18" s="188"/>
      <c r="GL18" s="188"/>
      <c r="GM18" s="188"/>
      <c r="GN18" s="188"/>
      <c r="GO18" s="188"/>
      <c r="GP18" s="188"/>
      <c r="GQ18" s="188"/>
      <c r="GR18" s="188"/>
      <c r="GS18" s="188"/>
      <c r="GT18" s="188"/>
      <c r="GU18" s="188"/>
      <c r="GV18" s="188"/>
      <c r="GW18" s="188"/>
      <c r="GX18" s="188"/>
      <c r="GY18" s="188"/>
      <c r="GZ18" s="188"/>
      <c r="HA18" s="188"/>
      <c r="HB18" s="188"/>
      <c r="HC18" s="188"/>
      <c r="HD18" s="188"/>
      <c r="HE18" s="188"/>
      <c r="HF18" s="188"/>
      <c r="HG18" s="188"/>
      <c r="HH18" s="188"/>
      <c r="HI18" s="188"/>
      <c r="HJ18" s="188"/>
      <c r="HK18" s="188"/>
      <c r="HL18" s="188"/>
      <c r="HM18" s="188"/>
      <c r="HN18" s="188"/>
      <c r="HO18" s="188"/>
      <c r="HP18" s="188"/>
      <c r="HQ18" s="188"/>
      <c r="HR18" s="188"/>
      <c r="HS18" s="188"/>
      <c r="HT18" s="188"/>
      <c r="HU18" s="188"/>
      <c r="HV18" s="188"/>
      <c r="HW18" s="188"/>
      <c r="HX18" s="188"/>
      <c r="HY18" s="188"/>
      <c r="HZ18" s="188"/>
      <c r="IA18" s="188"/>
      <c r="IB18" s="188"/>
      <c r="IC18" s="188"/>
      <c r="ID18" s="188"/>
      <c r="IE18" s="188"/>
      <c r="IF18" s="188"/>
      <c r="IG18" s="188"/>
      <c r="IH18" s="188"/>
      <c r="II18" s="188"/>
      <c r="IJ18" s="188"/>
      <c r="IK18" s="188"/>
      <c r="IL18" s="188"/>
      <c r="IM18" s="188"/>
      <c r="IN18" s="188"/>
      <c r="IO18" s="188"/>
      <c r="IP18" s="188"/>
      <c r="IQ18" s="188"/>
      <c r="IR18" s="188"/>
      <c r="IS18" s="188"/>
      <c r="IT18" s="188"/>
      <c r="IU18" s="188"/>
      <c r="IV18" s="188"/>
      <c r="IW18" s="188"/>
      <c r="IX18" s="188"/>
      <c r="IY18" s="188"/>
      <c r="IZ18" s="188"/>
      <c r="JA18" s="188"/>
      <c r="JB18" s="188"/>
      <c r="JC18" s="188"/>
      <c r="JD18" s="188"/>
      <c r="JE18" s="188"/>
      <c r="JF18" s="188"/>
      <c r="JG18" s="188"/>
      <c r="JH18" s="188"/>
      <c r="JI18" s="188"/>
      <c r="JJ18" s="188"/>
      <c r="JK18" s="188"/>
      <c r="JL18" s="188"/>
      <c r="JM18" s="188"/>
      <c r="JN18" s="188"/>
      <c r="JO18" s="188"/>
      <c r="JP18" s="188"/>
      <c r="JQ18" s="188"/>
      <c r="JR18" s="188"/>
      <c r="JS18" s="188"/>
      <c r="JT18" s="188"/>
      <c r="JU18" s="188"/>
      <c r="JV18" s="188"/>
      <c r="JW18" s="188"/>
      <c r="JX18" s="188"/>
      <c r="JY18" s="188"/>
      <c r="JZ18" s="188"/>
      <c r="KA18" s="188"/>
      <c r="KB18" s="188"/>
      <c r="KC18" s="188"/>
      <c r="KD18" s="188"/>
      <c r="KE18" s="188"/>
      <c r="KF18" s="188"/>
      <c r="KG18" s="188"/>
      <c r="KH18" s="188"/>
      <c r="KI18" s="188"/>
      <c r="KJ18" s="188"/>
      <c r="KK18" s="188"/>
      <c r="KL18" s="188"/>
      <c r="KM18" s="188"/>
      <c r="KN18" s="188"/>
      <c r="KO18" s="188"/>
      <c r="KP18" s="188"/>
      <c r="KQ18" s="188"/>
      <c r="KR18" s="188"/>
      <c r="KS18" s="188"/>
      <c r="KT18" s="188"/>
      <c r="KU18" s="188"/>
      <c r="KV18" s="188"/>
      <c r="KW18" s="188"/>
      <c r="KX18" s="188"/>
      <c r="KY18" s="190"/>
      <c r="KZ18" s="188"/>
      <c r="LA18" s="188"/>
      <c r="LB18" s="188"/>
      <c r="LC18" s="188"/>
      <c r="LD18" s="188"/>
      <c r="LE18" s="188"/>
      <c r="LF18" s="188"/>
      <c r="LG18" s="188"/>
      <c r="LH18" s="188"/>
      <c r="LI18" s="188"/>
      <c r="LJ18" s="188"/>
      <c r="LK18" s="188"/>
      <c r="LL18" s="188"/>
      <c r="LM18" s="188"/>
      <c r="LN18" s="188"/>
      <c r="LO18" s="188"/>
      <c r="LP18" s="188"/>
      <c r="LQ18" s="188"/>
      <c r="LR18" s="188"/>
      <c r="LS18" s="188"/>
      <c r="LT18" s="188"/>
      <c r="LU18" s="188"/>
      <c r="LV18" s="188"/>
      <c r="LW18" s="188"/>
      <c r="LX18" s="188"/>
      <c r="LY18" s="188"/>
      <c r="LZ18" s="188"/>
      <c r="MA18" s="188"/>
      <c r="MB18" s="188"/>
      <c r="MC18" s="188"/>
      <c r="MD18" s="188"/>
      <c r="ME18" s="188"/>
      <c r="MF18" s="188"/>
      <c r="MG18" s="188"/>
      <c r="MH18" s="188"/>
      <c r="MI18" s="188"/>
      <c r="MJ18" s="188"/>
      <c r="MK18" s="188"/>
      <c r="ML18" s="188"/>
      <c r="MM18" s="188"/>
      <c r="MN18" s="188"/>
      <c r="MO18" s="188"/>
      <c r="MP18" s="188"/>
      <c r="MQ18" s="188"/>
      <c r="MR18" s="188"/>
      <c r="MS18" s="188"/>
      <c r="MT18" s="188"/>
      <c r="MU18" s="188"/>
      <c r="MV18" s="188"/>
      <c r="MW18" s="188"/>
      <c r="MX18" s="188"/>
      <c r="MY18" s="188"/>
      <c r="MZ18" s="188"/>
      <c r="NA18" s="188"/>
      <c r="NB18" s="188"/>
      <c r="NC18" s="188"/>
      <c r="ND18" s="188"/>
      <c r="NE18" s="188"/>
      <c r="NF18" s="188"/>
      <c r="NG18" s="188"/>
      <c r="NH18" s="188"/>
      <c r="NI18" s="188"/>
      <c r="NJ18" s="188"/>
      <c r="NK18" s="188"/>
      <c r="NL18" s="188"/>
      <c r="NM18" s="188"/>
      <c r="NN18" s="188"/>
      <c r="NO18" s="188"/>
      <c r="NP18" s="188"/>
      <c r="NQ18" s="188"/>
      <c r="NR18" s="188"/>
      <c r="NS18" s="188"/>
      <c r="NT18" s="188"/>
      <c r="NU18" s="188"/>
      <c r="NV18" s="188"/>
      <c r="NW18" s="188"/>
      <c r="NX18" s="188"/>
      <c r="NY18" s="188"/>
      <c r="NZ18" s="188"/>
      <c r="OA18" s="188"/>
      <c r="OB18" s="188"/>
      <c r="OC18" s="188"/>
      <c r="OD18" s="188"/>
      <c r="OE18" s="188"/>
      <c r="OF18" s="188"/>
      <c r="OG18" s="188"/>
      <c r="OH18" s="188"/>
      <c r="OI18" s="188"/>
      <c r="OJ18" s="188"/>
      <c r="OK18" s="188"/>
      <c r="OL18" s="188"/>
      <c r="OM18" s="188"/>
      <c r="ON18" s="188"/>
      <c r="OO18" s="188"/>
      <c r="OP18" s="188"/>
      <c r="OQ18" s="188"/>
      <c r="OR18" s="188"/>
      <c r="OS18" s="188"/>
      <c r="OT18" s="188"/>
      <c r="OU18" s="188"/>
      <c r="OV18" s="188"/>
      <c r="OW18" s="188"/>
      <c r="OX18" s="188"/>
      <c r="OY18" s="188"/>
      <c r="OZ18" s="188"/>
      <c r="PA18" s="188"/>
      <c r="PB18" s="188"/>
      <c r="PC18" s="188"/>
      <c r="PD18" s="188"/>
      <c r="PE18" s="188"/>
      <c r="PF18" s="188"/>
      <c r="PG18" s="188"/>
      <c r="PH18" s="188"/>
      <c r="PI18" s="188"/>
      <c r="PJ18" s="188"/>
      <c r="PK18" s="188"/>
      <c r="PL18" s="188"/>
      <c r="PM18" s="188"/>
      <c r="PN18" s="188"/>
      <c r="PO18" s="188"/>
      <c r="PP18" s="188"/>
      <c r="PQ18" s="188"/>
      <c r="PR18" s="188"/>
      <c r="PS18" s="188"/>
      <c r="PT18" s="188"/>
      <c r="PU18" s="188"/>
      <c r="PV18" s="188"/>
      <c r="PW18" s="188"/>
      <c r="PX18" s="188"/>
      <c r="PY18" s="188"/>
      <c r="PZ18" s="188"/>
      <c r="QA18" s="188"/>
      <c r="QB18" s="188"/>
      <c r="QC18" s="188"/>
      <c r="QD18" s="188"/>
      <c r="QE18" s="188"/>
      <c r="QF18" s="188"/>
      <c r="QG18" s="188"/>
      <c r="QH18" s="188"/>
      <c r="QI18" s="188"/>
      <c r="QJ18" s="188"/>
      <c r="QK18" s="188"/>
      <c r="QL18" s="188"/>
      <c r="QM18" s="188"/>
      <c r="QN18" s="188"/>
      <c r="QO18" s="188"/>
      <c r="QP18" s="188"/>
      <c r="QQ18" s="188"/>
      <c r="QR18" s="188"/>
      <c r="QS18" s="188"/>
      <c r="QT18" s="188"/>
      <c r="QU18" s="188"/>
      <c r="QV18" s="188"/>
      <c r="QW18" s="188"/>
      <c r="QX18" s="188"/>
      <c r="QY18" s="188"/>
      <c r="QZ18" s="188"/>
      <c r="RA18" s="188"/>
      <c r="RB18" s="188"/>
      <c r="RC18" s="188"/>
      <c r="RD18" s="188"/>
      <c r="RE18" s="188"/>
      <c r="RF18" s="188"/>
      <c r="RG18" s="188"/>
      <c r="RH18" s="188"/>
      <c r="RI18" s="188"/>
      <c r="RJ18" s="188"/>
      <c r="RK18" s="188"/>
      <c r="RL18" s="188"/>
      <c r="RM18" s="188"/>
      <c r="RN18" s="188"/>
      <c r="RO18" s="188"/>
      <c r="RP18" s="188"/>
      <c r="RQ18" s="188"/>
      <c r="RR18" s="188"/>
      <c r="RS18" s="188"/>
      <c r="RT18" s="188"/>
      <c r="RU18" s="188"/>
      <c r="RV18" s="188"/>
      <c r="RW18" s="188"/>
      <c r="RX18" s="188"/>
      <c r="RY18" s="188"/>
      <c r="RZ18" s="188"/>
      <c r="SA18" s="188"/>
      <c r="SB18" s="188"/>
      <c r="SC18" s="188"/>
      <c r="SD18" s="188"/>
      <c r="SE18" s="188"/>
      <c r="SF18" s="188"/>
      <c r="SG18" s="188"/>
      <c r="SH18" s="188"/>
      <c r="SI18" s="188"/>
      <c r="SJ18" s="188"/>
      <c r="SK18" s="188"/>
      <c r="SL18" s="188"/>
      <c r="SM18" s="188"/>
      <c r="SN18" s="188"/>
      <c r="SO18" s="188"/>
      <c r="SP18" s="188"/>
      <c r="SQ18" s="188"/>
      <c r="SR18" s="188"/>
      <c r="SS18" s="188"/>
      <c r="ST18" s="188"/>
      <c r="SU18" s="188"/>
      <c r="SV18" s="188"/>
      <c r="SW18" s="188"/>
      <c r="SX18" s="188"/>
      <c r="SY18" s="188"/>
      <c r="SZ18" s="188"/>
      <c r="TA18" s="188"/>
      <c r="TB18" s="188"/>
      <c r="TC18" s="188"/>
      <c r="TD18" s="188"/>
      <c r="TE18" s="188"/>
      <c r="TF18" s="188"/>
      <c r="TG18" s="188"/>
      <c r="TH18" s="188"/>
      <c r="TI18" s="188"/>
      <c r="TJ18" s="188"/>
      <c r="TK18" s="188"/>
      <c r="TL18" s="188"/>
      <c r="TM18" s="188"/>
      <c r="TN18" s="188"/>
      <c r="TO18" s="188"/>
      <c r="TP18" s="188"/>
      <c r="TQ18" s="188"/>
      <c r="TR18" s="188"/>
      <c r="TS18" s="188"/>
      <c r="TT18" s="188"/>
      <c r="TU18" s="188"/>
      <c r="TV18" s="188"/>
      <c r="TW18" s="188"/>
      <c r="TX18" s="188"/>
      <c r="TY18" s="188"/>
      <c r="TZ18" s="188"/>
      <c r="UA18" s="188"/>
      <c r="UB18" s="188"/>
      <c r="UC18" s="188"/>
      <c r="UD18" s="188"/>
      <c r="UE18" s="188"/>
      <c r="UF18" s="188"/>
      <c r="UG18" s="188"/>
      <c r="UH18" s="188"/>
      <c r="UI18" s="188"/>
      <c r="UJ18" s="188"/>
      <c r="UK18" s="188"/>
      <c r="UL18" s="188"/>
      <c r="UM18" s="188"/>
      <c r="UN18" s="188"/>
      <c r="UO18" s="188"/>
      <c r="UP18" s="188"/>
      <c r="UQ18" s="188"/>
      <c r="UR18" s="188"/>
      <c r="US18" s="188"/>
      <c r="UT18" s="188"/>
      <c r="UU18" s="188"/>
      <c r="UV18" s="188"/>
      <c r="UW18" s="188"/>
      <c r="UX18" s="188"/>
      <c r="UY18" s="190"/>
      <c r="UZ18" s="188"/>
      <c r="VA18" s="188"/>
      <c r="VB18" s="188"/>
      <c r="VC18" s="188"/>
      <c r="VD18" s="188"/>
      <c r="VE18" s="188"/>
      <c r="VF18" s="188"/>
      <c r="VG18" s="188"/>
      <c r="VH18" s="188"/>
      <c r="VI18" s="188"/>
      <c r="VJ18" s="188"/>
      <c r="VK18" s="188"/>
      <c r="VL18" s="188"/>
      <c r="VM18" s="188"/>
      <c r="VN18" s="188"/>
      <c r="VO18" s="188"/>
      <c r="VP18" s="188"/>
      <c r="VQ18" s="188"/>
      <c r="VR18" s="188"/>
      <c r="VS18" s="188"/>
      <c r="VT18" s="188"/>
      <c r="VU18" s="188"/>
      <c r="VV18" s="188"/>
      <c r="VW18" s="188"/>
      <c r="VX18" s="188"/>
      <c r="VY18" s="188"/>
      <c r="VZ18" s="188"/>
      <c r="WA18" s="188"/>
      <c r="WB18" s="188"/>
      <c r="WC18" s="188"/>
      <c r="WD18" s="188"/>
      <c r="WE18" s="188"/>
      <c r="WF18" s="188"/>
      <c r="WG18" s="188"/>
      <c r="WH18" s="188"/>
      <c r="WI18" s="188"/>
      <c r="WJ18" s="188"/>
      <c r="WK18" s="188"/>
      <c r="WL18" s="188"/>
      <c r="WM18" s="188"/>
      <c r="WN18" s="188"/>
      <c r="WO18" s="188"/>
      <c r="WP18" s="188"/>
      <c r="WQ18" s="188"/>
      <c r="WR18" s="188"/>
      <c r="WS18" s="188"/>
      <c r="WT18" s="188"/>
      <c r="WU18" s="188"/>
      <c r="WV18" s="188"/>
      <c r="WW18" s="188"/>
      <c r="WX18" s="188"/>
      <c r="WY18" s="188"/>
      <c r="WZ18" s="188"/>
      <c r="XA18" s="188"/>
      <c r="XB18" s="188"/>
      <c r="XC18" s="188"/>
      <c r="XD18" s="188"/>
      <c r="XE18" s="188"/>
      <c r="XF18" s="188"/>
      <c r="XG18" s="188"/>
      <c r="XH18" s="188"/>
      <c r="XI18" s="188"/>
      <c r="XJ18" s="188"/>
      <c r="XK18" s="188"/>
      <c r="XL18" s="188"/>
      <c r="XM18" s="188"/>
      <c r="XN18" s="188"/>
      <c r="XO18" s="188"/>
      <c r="XP18" s="188"/>
      <c r="XQ18" s="188"/>
      <c r="XR18" s="188"/>
      <c r="XS18" s="188"/>
      <c r="XT18" s="188"/>
      <c r="XU18" s="192"/>
      <c r="XV18" s="192"/>
      <c r="XW18" s="192"/>
      <c r="XX18" s="192"/>
      <c r="XY18" s="192"/>
      <c r="XZ18" s="191"/>
      <c r="YA18" s="191"/>
      <c r="YB18" s="191"/>
      <c r="YC18" s="191"/>
    </row>
    <row r="19" spans="1:764" ht="20.100000000000001" customHeight="1">
      <c r="A19" s="348">
        <v>12</v>
      </c>
      <c r="B19" s="193" t="str">
        <f>IF('1'!$A$1=1,D19,F19)</f>
        <v>Czech Republic</v>
      </c>
      <c r="C19" s="198"/>
      <c r="D19" s="314" t="s">
        <v>164</v>
      </c>
      <c r="E19" s="314"/>
      <c r="F19" s="322" t="s">
        <v>52</v>
      </c>
      <c r="G19" s="117">
        <v>8294.2000838934873</v>
      </c>
      <c r="H19" s="117">
        <v>10411.68716610477</v>
      </c>
      <c r="I19" s="117">
        <v>14102.102418882849</v>
      </c>
      <c r="J19" s="117">
        <v>17456.416755676863</v>
      </c>
      <c r="K19" s="117">
        <v>17308.144705622697</v>
      </c>
      <c r="L19" s="117">
        <v>16471.10915451777</v>
      </c>
      <c r="M19" s="117">
        <v>30121.73693416499</v>
      </c>
      <c r="N19" s="117">
        <v>33184.83213626971</v>
      </c>
      <c r="O19" s="194">
        <v>31010.213118581632</v>
      </c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186"/>
      <c r="BB19" s="186"/>
      <c r="BC19" s="186"/>
      <c r="BD19" s="186"/>
      <c r="BE19" s="186"/>
      <c r="BF19" s="186"/>
      <c r="BG19" s="186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86"/>
      <c r="CG19" s="186"/>
      <c r="CH19" s="186"/>
      <c r="CI19" s="186"/>
      <c r="CJ19" s="186"/>
      <c r="CK19" s="186"/>
      <c r="CL19" s="186"/>
      <c r="CM19" s="186"/>
      <c r="CN19" s="186"/>
      <c r="CO19" s="186"/>
      <c r="CP19" s="186"/>
      <c r="CQ19" s="186"/>
      <c r="CR19" s="186"/>
      <c r="CS19" s="186"/>
      <c r="CT19" s="186"/>
      <c r="CU19" s="186"/>
      <c r="CV19" s="186"/>
      <c r="CW19" s="186"/>
      <c r="CX19" s="186"/>
      <c r="CY19" s="186"/>
      <c r="CZ19" s="186"/>
      <c r="DA19" s="186"/>
      <c r="DB19" s="186"/>
      <c r="DC19" s="186"/>
      <c r="DD19" s="186"/>
      <c r="DE19" s="186"/>
      <c r="DF19" s="186"/>
      <c r="DG19" s="186"/>
      <c r="DH19" s="186"/>
      <c r="DI19" s="186"/>
      <c r="DJ19" s="186"/>
      <c r="DK19" s="186"/>
      <c r="DL19" s="186"/>
      <c r="DM19" s="186"/>
      <c r="DN19" s="186"/>
      <c r="DO19" s="186"/>
      <c r="DP19" s="186"/>
      <c r="DQ19" s="186"/>
      <c r="DR19" s="186"/>
      <c r="DS19" s="186"/>
      <c r="DT19" s="186"/>
      <c r="DU19" s="186"/>
      <c r="DV19" s="186"/>
      <c r="DW19" s="186"/>
      <c r="DX19" s="186"/>
      <c r="DY19" s="186"/>
      <c r="DZ19" s="186"/>
      <c r="EA19" s="186"/>
      <c r="EB19" s="186"/>
      <c r="EC19" s="186"/>
      <c r="ED19" s="186"/>
      <c r="EE19" s="186"/>
      <c r="EF19" s="186"/>
      <c r="EG19" s="186"/>
      <c r="EH19" s="186"/>
      <c r="EI19" s="186"/>
      <c r="EJ19" s="186"/>
      <c r="EK19" s="186"/>
      <c r="EL19" s="186"/>
      <c r="EM19" s="186"/>
      <c r="EN19" s="186"/>
      <c r="EO19" s="186"/>
      <c r="EP19" s="186"/>
      <c r="EQ19" s="186"/>
      <c r="ER19" s="186"/>
      <c r="ES19" s="186"/>
      <c r="ET19" s="186"/>
      <c r="EU19" s="186"/>
      <c r="EV19" s="186"/>
      <c r="EW19" s="187"/>
      <c r="EX19" s="187"/>
      <c r="EY19" s="187"/>
      <c r="EZ19" s="187"/>
      <c r="FA19" s="187"/>
      <c r="FB19" s="187"/>
      <c r="FC19" s="187"/>
      <c r="FD19" s="187"/>
      <c r="FE19" s="187"/>
      <c r="FF19" s="187"/>
      <c r="FG19" s="187"/>
      <c r="FH19" s="187"/>
      <c r="FI19" s="187"/>
      <c r="FJ19" s="187"/>
      <c r="FK19" s="187"/>
      <c r="FL19" s="187"/>
      <c r="FM19" s="187"/>
      <c r="FN19" s="187"/>
      <c r="FO19" s="187"/>
      <c r="FP19" s="187"/>
      <c r="FQ19" s="187"/>
      <c r="FR19" s="187"/>
      <c r="FS19" s="187"/>
      <c r="FT19" s="187"/>
      <c r="FU19" s="187"/>
      <c r="FV19" s="187"/>
      <c r="FW19" s="187"/>
      <c r="FX19" s="187"/>
      <c r="FY19" s="187"/>
      <c r="FZ19" s="187"/>
      <c r="GA19" s="187"/>
      <c r="GB19" s="187"/>
      <c r="GC19" s="187"/>
      <c r="GD19" s="187"/>
      <c r="GE19" s="187"/>
      <c r="GF19" s="187"/>
      <c r="GG19" s="188"/>
      <c r="GH19" s="188"/>
      <c r="GI19" s="188"/>
      <c r="GJ19" s="188"/>
      <c r="GK19" s="188"/>
      <c r="GL19" s="188"/>
      <c r="GM19" s="188"/>
      <c r="GN19" s="188"/>
      <c r="GO19" s="188"/>
      <c r="GP19" s="188"/>
      <c r="GQ19" s="188"/>
      <c r="GR19" s="188"/>
      <c r="GS19" s="188"/>
      <c r="GT19" s="188"/>
      <c r="GU19" s="188"/>
      <c r="GV19" s="188"/>
      <c r="GW19" s="188"/>
      <c r="GX19" s="188"/>
      <c r="GY19" s="188"/>
      <c r="GZ19" s="188"/>
      <c r="HA19" s="188"/>
      <c r="HB19" s="188"/>
      <c r="HC19" s="188"/>
      <c r="HD19" s="188"/>
      <c r="HE19" s="188"/>
      <c r="HF19" s="188"/>
      <c r="HG19" s="188"/>
      <c r="HH19" s="188"/>
      <c r="HI19" s="188"/>
      <c r="HJ19" s="188"/>
      <c r="HK19" s="188"/>
      <c r="HL19" s="188"/>
      <c r="HM19" s="188"/>
      <c r="HN19" s="188"/>
      <c r="HO19" s="188"/>
      <c r="HP19" s="188"/>
      <c r="HQ19" s="188"/>
      <c r="HR19" s="188"/>
      <c r="HS19" s="188"/>
      <c r="HT19" s="188"/>
      <c r="HU19" s="188"/>
      <c r="HV19" s="188"/>
      <c r="HW19" s="188"/>
      <c r="HX19" s="188"/>
      <c r="HY19" s="188"/>
      <c r="HZ19" s="188"/>
      <c r="IA19" s="188"/>
      <c r="IB19" s="188"/>
      <c r="IC19" s="188"/>
      <c r="ID19" s="188"/>
      <c r="IE19" s="188"/>
      <c r="IF19" s="188"/>
      <c r="IG19" s="188"/>
      <c r="IH19" s="188"/>
      <c r="II19" s="188"/>
      <c r="IJ19" s="188"/>
      <c r="IK19" s="188"/>
      <c r="IL19" s="188"/>
      <c r="IM19" s="188"/>
      <c r="IN19" s="188"/>
      <c r="IO19" s="188"/>
      <c r="IP19" s="188"/>
      <c r="IQ19" s="188"/>
      <c r="IR19" s="188"/>
      <c r="IS19" s="188"/>
      <c r="IT19" s="188"/>
      <c r="IU19" s="188"/>
      <c r="IV19" s="188"/>
      <c r="IW19" s="188"/>
      <c r="IX19" s="188"/>
      <c r="IY19" s="188"/>
      <c r="IZ19" s="188"/>
      <c r="JA19" s="188"/>
      <c r="JB19" s="188"/>
      <c r="JC19" s="188"/>
      <c r="JD19" s="188"/>
      <c r="JE19" s="188"/>
      <c r="JF19" s="188"/>
      <c r="JG19" s="188"/>
      <c r="JH19" s="188"/>
      <c r="JI19" s="188"/>
      <c r="JJ19" s="188"/>
      <c r="JK19" s="188"/>
      <c r="JL19" s="188"/>
      <c r="JM19" s="188"/>
      <c r="JN19" s="188"/>
      <c r="JO19" s="188"/>
      <c r="JP19" s="188"/>
      <c r="JQ19" s="188"/>
      <c r="JR19" s="188"/>
      <c r="JS19" s="188"/>
      <c r="JT19" s="188"/>
      <c r="JU19" s="188"/>
      <c r="JV19" s="188"/>
      <c r="JW19" s="188"/>
      <c r="JX19" s="188"/>
      <c r="JY19" s="188"/>
      <c r="JZ19" s="188"/>
      <c r="KA19" s="188"/>
      <c r="KB19" s="188"/>
      <c r="KC19" s="188"/>
      <c r="KD19" s="188"/>
      <c r="KE19" s="188"/>
      <c r="KF19" s="188"/>
      <c r="KG19" s="188"/>
      <c r="KH19" s="188"/>
      <c r="KI19" s="188"/>
      <c r="KJ19" s="188"/>
      <c r="KK19" s="188"/>
      <c r="KL19" s="188"/>
      <c r="KM19" s="188"/>
      <c r="KN19" s="188"/>
      <c r="KO19" s="188"/>
      <c r="KP19" s="188"/>
      <c r="KQ19" s="188"/>
      <c r="KR19" s="188"/>
      <c r="KS19" s="188"/>
      <c r="KT19" s="188"/>
      <c r="KU19" s="188"/>
      <c r="KV19" s="188"/>
      <c r="KW19" s="188"/>
      <c r="KX19" s="188"/>
      <c r="KY19" s="190"/>
      <c r="KZ19" s="188"/>
      <c r="LA19" s="188"/>
      <c r="LB19" s="188"/>
      <c r="LC19" s="188"/>
      <c r="LD19" s="188"/>
      <c r="LE19" s="188"/>
      <c r="LF19" s="188"/>
      <c r="LG19" s="188"/>
      <c r="LH19" s="188"/>
      <c r="LI19" s="188"/>
      <c r="LJ19" s="188"/>
      <c r="LK19" s="188"/>
      <c r="LL19" s="188"/>
      <c r="LM19" s="188"/>
      <c r="LN19" s="188"/>
      <c r="LO19" s="188"/>
      <c r="LP19" s="188"/>
      <c r="LQ19" s="188"/>
      <c r="LR19" s="188"/>
      <c r="LS19" s="188"/>
      <c r="LT19" s="188"/>
      <c r="LU19" s="188"/>
      <c r="LV19" s="188"/>
      <c r="LW19" s="188"/>
      <c r="LX19" s="188"/>
      <c r="LY19" s="188"/>
      <c r="LZ19" s="188"/>
      <c r="MA19" s="188"/>
      <c r="MB19" s="188"/>
      <c r="MC19" s="188"/>
      <c r="MD19" s="188"/>
      <c r="ME19" s="188"/>
      <c r="MF19" s="188"/>
      <c r="MG19" s="188"/>
      <c r="MH19" s="188"/>
      <c r="MI19" s="188"/>
      <c r="MJ19" s="188"/>
      <c r="MK19" s="188"/>
      <c r="ML19" s="188"/>
      <c r="MM19" s="188"/>
      <c r="MN19" s="188"/>
      <c r="MO19" s="188"/>
      <c r="MP19" s="188"/>
      <c r="MQ19" s="188"/>
      <c r="MR19" s="188"/>
      <c r="MS19" s="188"/>
      <c r="MT19" s="188"/>
      <c r="MU19" s="188"/>
      <c r="MV19" s="188"/>
      <c r="MW19" s="188"/>
      <c r="MX19" s="188"/>
      <c r="MY19" s="188"/>
      <c r="MZ19" s="188"/>
      <c r="NA19" s="188"/>
      <c r="NB19" s="188"/>
      <c r="NC19" s="188"/>
      <c r="ND19" s="188"/>
      <c r="NE19" s="188"/>
      <c r="NF19" s="188"/>
      <c r="NG19" s="188"/>
      <c r="NH19" s="188"/>
      <c r="NI19" s="188"/>
      <c r="NJ19" s="188"/>
      <c r="NK19" s="188"/>
      <c r="NL19" s="188"/>
      <c r="NM19" s="188"/>
      <c r="NN19" s="188"/>
      <c r="NO19" s="188"/>
      <c r="NP19" s="188"/>
      <c r="NQ19" s="188"/>
      <c r="NR19" s="188"/>
      <c r="NS19" s="188"/>
      <c r="NT19" s="188"/>
      <c r="NU19" s="188"/>
      <c r="NV19" s="188"/>
      <c r="NW19" s="188"/>
      <c r="NX19" s="188"/>
      <c r="NY19" s="188"/>
      <c r="NZ19" s="188"/>
      <c r="OA19" s="188"/>
      <c r="OB19" s="188"/>
      <c r="OC19" s="188"/>
      <c r="OD19" s="188"/>
      <c r="OE19" s="188"/>
      <c r="OF19" s="188"/>
      <c r="OG19" s="188"/>
      <c r="OH19" s="188"/>
      <c r="OI19" s="188"/>
      <c r="OJ19" s="188"/>
      <c r="OK19" s="188"/>
      <c r="OL19" s="188"/>
      <c r="OM19" s="188"/>
      <c r="ON19" s="188"/>
      <c r="OO19" s="188"/>
      <c r="OP19" s="188"/>
      <c r="OQ19" s="188"/>
      <c r="OR19" s="188"/>
      <c r="OS19" s="188"/>
      <c r="OT19" s="188"/>
      <c r="OU19" s="188"/>
      <c r="OV19" s="188"/>
      <c r="OW19" s="188"/>
      <c r="OX19" s="188"/>
      <c r="OY19" s="188"/>
      <c r="OZ19" s="188"/>
      <c r="PA19" s="188"/>
      <c r="PB19" s="188"/>
      <c r="PC19" s="188"/>
      <c r="PD19" s="188"/>
      <c r="PE19" s="188"/>
      <c r="PF19" s="188"/>
      <c r="PG19" s="188"/>
      <c r="PH19" s="188"/>
      <c r="PI19" s="188"/>
      <c r="PJ19" s="188"/>
      <c r="PK19" s="188"/>
      <c r="PL19" s="188"/>
      <c r="PM19" s="188"/>
      <c r="PN19" s="188"/>
      <c r="PO19" s="188"/>
      <c r="PP19" s="188"/>
      <c r="PQ19" s="188"/>
      <c r="PR19" s="188"/>
      <c r="PS19" s="188"/>
      <c r="PT19" s="188"/>
      <c r="PU19" s="188"/>
      <c r="PV19" s="188"/>
      <c r="PW19" s="188"/>
      <c r="PX19" s="188"/>
      <c r="PY19" s="188"/>
      <c r="PZ19" s="188"/>
      <c r="QA19" s="188"/>
      <c r="QB19" s="188"/>
      <c r="QC19" s="188"/>
      <c r="QD19" s="188"/>
      <c r="QE19" s="188"/>
      <c r="QF19" s="188"/>
      <c r="QG19" s="188"/>
      <c r="QH19" s="188"/>
      <c r="QI19" s="188"/>
      <c r="QJ19" s="188"/>
      <c r="QK19" s="188"/>
      <c r="QL19" s="188"/>
      <c r="QM19" s="188"/>
      <c r="QN19" s="188"/>
      <c r="QO19" s="188"/>
      <c r="QP19" s="188"/>
      <c r="QQ19" s="188"/>
      <c r="QR19" s="188"/>
      <c r="QS19" s="188"/>
      <c r="QT19" s="188"/>
      <c r="QU19" s="188"/>
      <c r="QV19" s="188"/>
      <c r="QW19" s="188"/>
      <c r="QX19" s="188"/>
      <c r="QY19" s="188"/>
      <c r="QZ19" s="188"/>
      <c r="RA19" s="188"/>
      <c r="RB19" s="188"/>
      <c r="RC19" s="188"/>
      <c r="RD19" s="188"/>
      <c r="RE19" s="188"/>
      <c r="RF19" s="188"/>
      <c r="RG19" s="188"/>
      <c r="RH19" s="188"/>
      <c r="RI19" s="188"/>
      <c r="RJ19" s="188"/>
      <c r="RK19" s="188"/>
      <c r="RL19" s="188"/>
      <c r="RM19" s="188"/>
      <c r="RN19" s="188"/>
      <c r="RO19" s="188"/>
      <c r="RP19" s="188"/>
      <c r="RQ19" s="188"/>
      <c r="RR19" s="188"/>
      <c r="RS19" s="188"/>
      <c r="RT19" s="188"/>
      <c r="RU19" s="188"/>
      <c r="RV19" s="188"/>
      <c r="RW19" s="188"/>
      <c r="RX19" s="188"/>
      <c r="RY19" s="188"/>
      <c r="RZ19" s="188"/>
      <c r="SA19" s="188"/>
      <c r="SB19" s="188"/>
      <c r="SC19" s="188"/>
      <c r="SD19" s="188"/>
      <c r="SE19" s="188"/>
      <c r="SF19" s="188"/>
      <c r="SG19" s="188"/>
      <c r="SH19" s="188"/>
      <c r="SI19" s="188"/>
      <c r="SJ19" s="188"/>
      <c r="SK19" s="188"/>
      <c r="SL19" s="188"/>
      <c r="SM19" s="188"/>
      <c r="SN19" s="188"/>
      <c r="SO19" s="188"/>
      <c r="SP19" s="188"/>
      <c r="SQ19" s="188"/>
      <c r="SR19" s="188"/>
      <c r="SS19" s="188"/>
      <c r="ST19" s="188"/>
      <c r="SU19" s="188"/>
      <c r="SV19" s="188"/>
      <c r="SW19" s="188"/>
      <c r="SX19" s="188"/>
      <c r="SY19" s="188"/>
      <c r="SZ19" s="188"/>
      <c r="TA19" s="188"/>
      <c r="TB19" s="188"/>
      <c r="TC19" s="188"/>
      <c r="TD19" s="188"/>
      <c r="TE19" s="188"/>
      <c r="TF19" s="188"/>
      <c r="TG19" s="188"/>
      <c r="TH19" s="188"/>
      <c r="TI19" s="188"/>
      <c r="TJ19" s="188"/>
      <c r="TK19" s="188"/>
      <c r="TL19" s="188"/>
      <c r="TM19" s="188"/>
      <c r="TN19" s="188"/>
      <c r="TO19" s="188"/>
      <c r="TP19" s="188"/>
      <c r="TQ19" s="188"/>
      <c r="TR19" s="188"/>
      <c r="TS19" s="188"/>
      <c r="TT19" s="188"/>
      <c r="TU19" s="188"/>
      <c r="TV19" s="188"/>
      <c r="TW19" s="188"/>
      <c r="TX19" s="188"/>
      <c r="TY19" s="188"/>
      <c r="TZ19" s="188"/>
      <c r="UA19" s="188"/>
      <c r="UB19" s="188"/>
      <c r="UC19" s="188"/>
      <c r="UD19" s="188"/>
      <c r="UE19" s="188"/>
      <c r="UF19" s="188"/>
      <c r="UG19" s="188"/>
      <c r="UH19" s="188"/>
      <c r="UI19" s="188"/>
      <c r="UJ19" s="188"/>
      <c r="UK19" s="188"/>
      <c r="UL19" s="188"/>
      <c r="UM19" s="188"/>
      <c r="UN19" s="188"/>
      <c r="UO19" s="188"/>
      <c r="UP19" s="188"/>
      <c r="UQ19" s="188"/>
      <c r="UR19" s="188"/>
      <c r="US19" s="188"/>
      <c r="UT19" s="188"/>
      <c r="UU19" s="188"/>
      <c r="UV19" s="188"/>
      <c r="UW19" s="188"/>
      <c r="UX19" s="188"/>
      <c r="UY19" s="190"/>
      <c r="UZ19" s="188"/>
      <c r="VA19" s="188"/>
      <c r="VB19" s="188"/>
      <c r="VC19" s="188"/>
      <c r="VD19" s="188"/>
      <c r="VE19" s="188"/>
      <c r="VF19" s="188"/>
      <c r="VG19" s="188"/>
      <c r="VH19" s="188"/>
      <c r="VI19" s="188"/>
      <c r="VJ19" s="188"/>
      <c r="VK19" s="188"/>
      <c r="VL19" s="188"/>
      <c r="VM19" s="188"/>
      <c r="VN19" s="188"/>
      <c r="VO19" s="188"/>
      <c r="VP19" s="188"/>
      <c r="VQ19" s="188"/>
      <c r="VR19" s="188"/>
      <c r="VS19" s="188"/>
      <c r="VT19" s="188"/>
      <c r="VU19" s="188"/>
      <c r="VV19" s="188"/>
      <c r="VW19" s="188"/>
      <c r="VX19" s="188"/>
      <c r="VY19" s="188"/>
      <c r="VZ19" s="188"/>
      <c r="WA19" s="188"/>
      <c r="WB19" s="188"/>
      <c r="WC19" s="188"/>
      <c r="WD19" s="188"/>
      <c r="WE19" s="188"/>
      <c r="WF19" s="188"/>
      <c r="WG19" s="188"/>
      <c r="WH19" s="188"/>
      <c r="WI19" s="188"/>
      <c r="WJ19" s="188"/>
      <c r="WK19" s="188"/>
      <c r="WL19" s="188"/>
      <c r="WM19" s="188"/>
      <c r="WN19" s="188"/>
      <c r="WO19" s="188"/>
      <c r="WP19" s="188"/>
      <c r="WQ19" s="188"/>
      <c r="WR19" s="188"/>
      <c r="WS19" s="188"/>
      <c r="WT19" s="188"/>
      <c r="WU19" s="188"/>
      <c r="WV19" s="188"/>
      <c r="WW19" s="188"/>
      <c r="WX19" s="188"/>
      <c r="WY19" s="188"/>
      <c r="WZ19" s="188"/>
      <c r="XA19" s="188"/>
      <c r="XB19" s="188"/>
      <c r="XC19" s="188"/>
      <c r="XD19" s="188"/>
      <c r="XE19" s="188"/>
      <c r="XF19" s="188"/>
      <c r="XG19" s="188"/>
      <c r="XH19" s="188"/>
      <c r="XI19" s="188"/>
      <c r="XJ19" s="188"/>
      <c r="XK19" s="188"/>
      <c r="XL19" s="188"/>
      <c r="XM19" s="188"/>
      <c r="XN19" s="188"/>
      <c r="XO19" s="188"/>
      <c r="XP19" s="188"/>
      <c r="XQ19" s="188"/>
      <c r="XR19" s="188"/>
      <c r="XS19" s="188"/>
      <c r="XT19" s="188"/>
      <c r="XU19" s="192"/>
      <c r="XV19" s="192"/>
      <c r="XW19" s="192"/>
      <c r="XX19" s="192"/>
      <c r="XY19" s="192"/>
      <c r="XZ19" s="191"/>
      <c r="YA19" s="191"/>
      <c r="YB19" s="191"/>
      <c r="YC19" s="191"/>
    </row>
    <row r="20" spans="1:764" ht="20.100000000000001" customHeight="1">
      <c r="A20" s="348">
        <v>13</v>
      </c>
      <c r="B20" s="193" t="str">
        <f>IF('1'!$A$1=1,D20,F20)</f>
        <v>Republic of Moldova</v>
      </c>
      <c r="C20" s="332"/>
      <c r="D20" s="322" t="s">
        <v>192</v>
      </c>
      <c r="E20" s="322"/>
      <c r="F20" s="314" t="s">
        <v>58</v>
      </c>
      <c r="G20" s="117">
        <v>11397.918631758381</v>
      </c>
      <c r="H20" s="117">
        <v>12151.705945397973</v>
      </c>
      <c r="I20" s="117">
        <v>18599.623864081597</v>
      </c>
      <c r="J20" s="117">
        <v>21296.877786430428</v>
      </c>
      <c r="K20" s="117">
        <v>18612.289258559689</v>
      </c>
      <c r="L20" s="117">
        <v>18385.654766607742</v>
      </c>
      <c r="M20" s="117">
        <v>23354.406846219346</v>
      </c>
      <c r="N20" s="117">
        <v>29912.797435125794</v>
      </c>
      <c r="O20" s="194">
        <v>29950.661373494899</v>
      </c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186"/>
      <c r="BB20" s="186"/>
      <c r="BC20" s="186"/>
      <c r="BD20" s="186"/>
      <c r="BE20" s="186"/>
      <c r="BF20" s="186"/>
      <c r="BG20" s="186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86"/>
      <c r="CG20" s="186"/>
      <c r="CH20" s="186"/>
      <c r="CI20" s="186"/>
      <c r="CJ20" s="186"/>
      <c r="CK20" s="186"/>
      <c r="CL20" s="186"/>
      <c r="CM20" s="186"/>
      <c r="CN20" s="186"/>
      <c r="CO20" s="186"/>
      <c r="CP20" s="186"/>
      <c r="CQ20" s="186"/>
      <c r="CR20" s="186"/>
      <c r="CS20" s="186"/>
      <c r="CT20" s="186"/>
      <c r="CU20" s="186"/>
      <c r="CV20" s="186"/>
      <c r="CW20" s="186"/>
      <c r="CX20" s="186"/>
      <c r="CY20" s="186"/>
      <c r="CZ20" s="186"/>
      <c r="DA20" s="186"/>
      <c r="DB20" s="186"/>
      <c r="DC20" s="186"/>
      <c r="DD20" s="186"/>
      <c r="DE20" s="186"/>
      <c r="DF20" s="186"/>
      <c r="DG20" s="186"/>
      <c r="DH20" s="186"/>
      <c r="DI20" s="186"/>
      <c r="DJ20" s="186"/>
      <c r="DK20" s="186"/>
      <c r="DL20" s="186"/>
      <c r="DM20" s="186"/>
      <c r="DN20" s="186"/>
      <c r="DO20" s="186"/>
      <c r="DP20" s="186"/>
      <c r="DQ20" s="186"/>
      <c r="DR20" s="186"/>
      <c r="DS20" s="186"/>
      <c r="DT20" s="186"/>
      <c r="DU20" s="186"/>
      <c r="DV20" s="186"/>
      <c r="DW20" s="186"/>
      <c r="DX20" s="186"/>
      <c r="DY20" s="186"/>
      <c r="DZ20" s="186"/>
      <c r="EA20" s="186"/>
      <c r="EB20" s="186"/>
      <c r="EC20" s="186"/>
      <c r="ED20" s="186"/>
      <c r="EE20" s="186"/>
      <c r="EF20" s="186"/>
      <c r="EG20" s="186"/>
      <c r="EH20" s="186"/>
      <c r="EI20" s="186"/>
      <c r="EJ20" s="186"/>
      <c r="EK20" s="186"/>
      <c r="EL20" s="186"/>
      <c r="EM20" s="186"/>
      <c r="EN20" s="186"/>
      <c r="EO20" s="186"/>
      <c r="EP20" s="186"/>
      <c r="EQ20" s="186"/>
      <c r="ER20" s="186"/>
      <c r="ES20" s="186"/>
      <c r="ET20" s="186"/>
      <c r="EU20" s="186"/>
      <c r="EV20" s="186"/>
      <c r="EW20" s="187"/>
      <c r="EX20" s="187"/>
      <c r="EY20" s="187"/>
      <c r="EZ20" s="187"/>
      <c r="FA20" s="187"/>
      <c r="FB20" s="187"/>
      <c r="FC20" s="187"/>
      <c r="FD20" s="187"/>
      <c r="FE20" s="187"/>
      <c r="FF20" s="187"/>
      <c r="FG20" s="187"/>
      <c r="FH20" s="187"/>
      <c r="FI20" s="187"/>
      <c r="FJ20" s="187"/>
      <c r="FK20" s="187"/>
      <c r="FL20" s="187"/>
      <c r="FM20" s="187"/>
      <c r="FN20" s="187"/>
      <c r="FO20" s="187"/>
      <c r="FP20" s="187"/>
      <c r="FQ20" s="187"/>
      <c r="FR20" s="187"/>
      <c r="FS20" s="187"/>
      <c r="FT20" s="187"/>
      <c r="FU20" s="187"/>
      <c r="FV20" s="187"/>
      <c r="FW20" s="187"/>
      <c r="FX20" s="187"/>
      <c r="FY20" s="187"/>
      <c r="FZ20" s="187"/>
      <c r="GA20" s="187"/>
      <c r="GB20" s="187"/>
      <c r="GC20" s="187"/>
      <c r="GD20" s="187"/>
      <c r="GE20" s="187"/>
      <c r="GF20" s="187"/>
      <c r="GG20" s="188"/>
      <c r="GH20" s="188"/>
      <c r="GI20" s="188"/>
      <c r="GJ20" s="188"/>
      <c r="GK20" s="188"/>
      <c r="GL20" s="188"/>
      <c r="GM20" s="188"/>
      <c r="GN20" s="188"/>
      <c r="GO20" s="188"/>
      <c r="GP20" s="188"/>
      <c r="GQ20" s="188"/>
      <c r="GR20" s="188"/>
      <c r="GS20" s="188"/>
      <c r="GT20" s="188"/>
      <c r="GU20" s="188"/>
      <c r="GV20" s="188"/>
      <c r="GW20" s="188"/>
      <c r="GX20" s="188"/>
      <c r="GY20" s="188"/>
      <c r="GZ20" s="188"/>
      <c r="HA20" s="188"/>
      <c r="HB20" s="188"/>
      <c r="HC20" s="188"/>
      <c r="HD20" s="188"/>
      <c r="HE20" s="188"/>
      <c r="HF20" s="188"/>
      <c r="HG20" s="188"/>
      <c r="HH20" s="188"/>
      <c r="HI20" s="188"/>
      <c r="HJ20" s="188"/>
      <c r="HK20" s="188"/>
      <c r="HL20" s="188"/>
      <c r="HM20" s="188"/>
      <c r="HN20" s="188"/>
      <c r="HO20" s="188"/>
      <c r="HP20" s="188"/>
      <c r="HQ20" s="188"/>
      <c r="HR20" s="188"/>
      <c r="HS20" s="188"/>
      <c r="HT20" s="188"/>
      <c r="HU20" s="188"/>
      <c r="HV20" s="188"/>
      <c r="HW20" s="188"/>
      <c r="HX20" s="188"/>
      <c r="HY20" s="188"/>
      <c r="HZ20" s="188"/>
      <c r="IA20" s="188"/>
      <c r="IB20" s="188"/>
      <c r="IC20" s="188"/>
      <c r="ID20" s="188"/>
      <c r="IE20" s="188"/>
      <c r="IF20" s="188"/>
      <c r="IG20" s="188"/>
      <c r="IH20" s="188"/>
      <c r="II20" s="188"/>
      <c r="IJ20" s="188"/>
      <c r="IK20" s="188"/>
      <c r="IL20" s="188"/>
      <c r="IM20" s="188"/>
      <c r="IN20" s="188"/>
      <c r="IO20" s="188"/>
      <c r="IP20" s="188"/>
      <c r="IQ20" s="188"/>
      <c r="IR20" s="188"/>
      <c r="IS20" s="188"/>
      <c r="IT20" s="188"/>
      <c r="IU20" s="188"/>
      <c r="IV20" s="188"/>
      <c r="IW20" s="188"/>
      <c r="IX20" s="188"/>
      <c r="IY20" s="188"/>
      <c r="IZ20" s="188"/>
      <c r="JA20" s="188"/>
      <c r="JB20" s="188"/>
      <c r="JC20" s="188"/>
      <c r="JD20" s="188"/>
      <c r="JE20" s="188"/>
      <c r="JF20" s="188"/>
      <c r="JG20" s="188"/>
      <c r="JH20" s="188"/>
      <c r="JI20" s="188"/>
      <c r="JJ20" s="188"/>
      <c r="JK20" s="188"/>
      <c r="JL20" s="188"/>
      <c r="JM20" s="188"/>
      <c r="JN20" s="188"/>
      <c r="JO20" s="188"/>
      <c r="JP20" s="188"/>
      <c r="JQ20" s="188"/>
      <c r="JR20" s="188"/>
      <c r="JS20" s="188"/>
      <c r="JT20" s="188"/>
      <c r="JU20" s="188"/>
      <c r="JV20" s="188"/>
      <c r="JW20" s="188"/>
      <c r="JX20" s="188"/>
      <c r="JY20" s="188"/>
      <c r="JZ20" s="188"/>
      <c r="KA20" s="188"/>
      <c r="KB20" s="188"/>
      <c r="KC20" s="188"/>
      <c r="KD20" s="188"/>
      <c r="KE20" s="188"/>
      <c r="KF20" s="188"/>
      <c r="KG20" s="188"/>
      <c r="KH20" s="188"/>
      <c r="KI20" s="188"/>
      <c r="KJ20" s="188"/>
      <c r="KK20" s="188"/>
      <c r="KL20" s="188"/>
      <c r="KM20" s="188"/>
      <c r="KN20" s="188"/>
      <c r="KO20" s="188"/>
      <c r="KP20" s="188"/>
      <c r="KQ20" s="188"/>
      <c r="KR20" s="188"/>
      <c r="KS20" s="188"/>
      <c r="KT20" s="188"/>
      <c r="KU20" s="188"/>
      <c r="KV20" s="188"/>
      <c r="KW20" s="188"/>
      <c r="KX20" s="188"/>
      <c r="KY20" s="190"/>
      <c r="KZ20" s="188"/>
      <c r="LA20" s="188"/>
      <c r="LB20" s="188"/>
      <c r="LC20" s="188"/>
      <c r="LD20" s="188"/>
      <c r="LE20" s="188"/>
      <c r="LF20" s="188"/>
      <c r="LG20" s="188"/>
      <c r="LH20" s="188"/>
      <c r="LI20" s="188"/>
      <c r="LJ20" s="188"/>
      <c r="LK20" s="188"/>
      <c r="LL20" s="188"/>
      <c r="LM20" s="188"/>
      <c r="LN20" s="188"/>
      <c r="LO20" s="188"/>
      <c r="LP20" s="188"/>
      <c r="LQ20" s="188"/>
      <c r="LR20" s="188"/>
      <c r="LS20" s="188"/>
      <c r="LT20" s="188"/>
      <c r="LU20" s="188"/>
      <c r="LV20" s="188"/>
      <c r="LW20" s="188"/>
      <c r="LX20" s="188"/>
      <c r="LY20" s="188"/>
      <c r="LZ20" s="188"/>
      <c r="MA20" s="188"/>
      <c r="MB20" s="188"/>
      <c r="MC20" s="188"/>
      <c r="MD20" s="188"/>
      <c r="ME20" s="188"/>
      <c r="MF20" s="188"/>
      <c r="MG20" s="188"/>
      <c r="MH20" s="188"/>
      <c r="MI20" s="188"/>
      <c r="MJ20" s="188"/>
      <c r="MK20" s="188"/>
      <c r="ML20" s="188"/>
      <c r="MM20" s="188"/>
      <c r="MN20" s="188"/>
      <c r="MO20" s="188"/>
      <c r="MP20" s="188"/>
      <c r="MQ20" s="188"/>
      <c r="MR20" s="188"/>
      <c r="MS20" s="188"/>
      <c r="MT20" s="188"/>
      <c r="MU20" s="188"/>
      <c r="MV20" s="188"/>
      <c r="MW20" s="188"/>
      <c r="MX20" s="188"/>
      <c r="MY20" s="188"/>
      <c r="MZ20" s="188"/>
      <c r="NA20" s="188"/>
      <c r="NB20" s="188"/>
      <c r="NC20" s="188"/>
      <c r="ND20" s="188"/>
      <c r="NE20" s="188"/>
      <c r="NF20" s="188"/>
      <c r="NG20" s="188"/>
      <c r="NH20" s="188"/>
      <c r="NI20" s="188"/>
      <c r="NJ20" s="188"/>
      <c r="NK20" s="188"/>
      <c r="NL20" s="188"/>
      <c r="NM20" s="188"/>
      <c r="NN20" s="188"/>
      <c r="NO20" s="188"/>
      <c r="NP20" s="188"/>
      <c r="NQ20" s="188"/>
      <c r="NR20" s="188"/>
      <c r="NS20" s="188"/>
      <c r="NT20" s="188"/>
      <c r="NU20" s="188"/>
      <c r="NV20" s="188"/>
      <c r="NW20" s="188"/>
      <c r="NX20" s="188"/>
      <c r="NY20" s="188"/>
      <c r="NZ20" s="188"/>
      <c r="OA20" s="188"/>
      <c r="OB20" s="188"/>
      <c r="OC20" s="188"/>
      <c r="OD20" s="188"/>
      <c r="OE20" s="188"/>
      <c r="OF20" s="188"/>
      <c r="OG20" s="188"/>
      <c r="OH20" s="188"/>
      <c r="OI20" s="188"/>
      <c r="OJ20" s="188"/>
      <c r="OK20" s="188"/>
      <c r="OL20" s="188"/>
      <c r="OM20" s="188"/>
      <c r="ON20" s="188"/>
      <c r="OO20" s="188"/>
      <c r="OP20" s="188"/>
      <c r="OQ20" s="188"/>
      <c r="OR20" s="188"/>
      <c r="OS20" s="188"/>
      <c r="OT20" s="188"/>
      <c r="OU20" s="188"/>
      <c r="OV20" s="188"/>
      <c r="OW20" s="188"/>
      <c r="OX20" s="188"/>
      <c r="OY20" s="188"/>
      <c r="OZ20" s="188"/>
      <c r="PA20" s="188"/>
      <c r="PB20" s="188"/>
      <c r="PC20" s="188"/>
      <c r="PD20" s="188"/>
      <c r="PE20" s="188"/>
      <c r="PF20" s="188"/>
      <c r="PG20" s="188"/>
      <c r="PH20" s="188"/>
      <c r="PI20" s="188"/>
      <c r="PJ20" s="188"/>
      <c r="PK20" s="188"/>
      <c r="PL20" s="188"/>
      <c r="PM20" s="188"/>
      <c r="PN20" s="188"/>
      <c r="PO20" s="188"/>
      <c r="PP20" s="188"/>
      <c r="PQ20" s="188"/>
      <c r="PR20" s="188"/>
      <c r="PS20" s="188"/>
      <c r="PT20" s="188"/>
      <c r="PU20" s="188"/>
      <c r="PV20" s="188"/>
      <c r="PW20" s="188"/>
      <c r="PX20" s="188"/>
      <c r="PY20" s="188"/>
      <c r="PZ20" s="188"/>
      <c r="QA20" s="188"/>
      <c r="QB20" s="188"/>
      <c r="QC20" s="188"/>
      <c r="QD20" s="188"/>
      <c r="QE20" s="188"/>
      <c r="QF20" s="188"/>
      <c r="QG20" s="188"/>
      <c r="QH20" s="188"/>
      <c r="QI20" s="188"/>
      <c r="QJ20" s="188"/>
      <c r="QK20" s="188"/>
      <c r="QL20" s="188"/>
      <c r="QM20" s="188"/>
      <c r="QN20" s="188"/>
      <c r="QO20" s="188"/>
      <c r="QP20" s="188"/>
      <c r="QQ20" s="188"/>
      <c r="QR20" s="188"/>
      <c r="QS20" s="188"/>
      <c r="QT20" s="188"/>
      <c r="QU20" s="188"/>
      <c r="QV20" s="188"/>
      <c r="QW20" s="188"/>
      <c r="QX20" s="188"/>
      <c r="QY20" s="188"/>
      <c r="QZ20" s="188"/>
      <c r="RA20" s="188"/>
      <c r="RB20" s="188"/>
      <c r="RC20" s="188"/>
      <c r="RD20" s="188"/>
      <c r="RE20" s="188"/>
      <c r="RF20" s="188"/>
      <c r="RG20" s="188"/>
      <c r="RH20" s="188"/>
      <c r="RI20" s="188"/>
      <c r="RJ20" s="188"/>
      <c r="RK20" s="188"/>
      <c r="RL20" s="188"/>
      <c r="RM20" s="188"/>
      <c r="RN20" s="188"/>
      <c r="RO20" s="188"/>
      <c r="RP20" s="188"/>
      <c r="RQ20" s="188"/>
      <c r="RR20" s="188"/>
      <c r="RS20" s="188"/>
      <c r="RT20" s="188"/>
      <c r="RU20" s="188"/>
      <c r="RV20" s="188"/>
      <c r="RW20" s="188"/>
      <c r="RX20" s="188"/>
      <c r="RY20" s="188"/>
      <c r="RZ20" s="188"/>
      <c r="SA20" s="188"/>
      <c r="SB20" s="188"/>
      <c r="SC20" s="188"/>
      <c r="SD20" s="188"/>
      <c r="SE20" s="188"/>
      <c r="SF20" s="188"/>
      <c r="SG20" s="188"/>
      <c r="SH20" s="188"/>
      <c r="SI20" s="188"/>
      <c r="SJ20" s="188"/>
      <c r="SK20" s="188"/>
      <c r="SL20" s="188"/>
      <c r="SM20" s="188"/>
      <c r="SN20" s="188"/>
      <c r="SO20" s="188"/>
      <c r="SP20" s="188"/>
      <c r="SQ20" s="188"/>
      <c r="SR20" s="188"/>
      <c r="SS20" s="188"/>
      <c r="ST20" s="188"/>
      <c r="SU20" s="188"/>
      <c r="SV20" s="188"/>
      <c r="SW20" s="188"/>
      <c r="SX20" s="188"/>
      <c r="SY20" s="188"/>
      <c r="SZ20" s="188"/>
      <c r="TA20" s="188"/>
      <c r="TB20" s="188"/>
      <c r="TC20" s="188"/>
      <c r="TD20" s="188"/>
      <c r="TE20" s="188"/>
      <c r="TF20" s="188"/>
      <c r="TG20" s="188"/>
      <c r="TH20" s="188"/>
      <c r="TI20" s="188"/>
      <c r="TJ20" s="188"/>
      <c r="TK20" s="188"/>
      <c r="TL20" s="188"/>
      <c r="TM20" s="188"/>
      <c r="TN20" s="188"/>
      <c r="TO20" s="188"/>
      <c r="TP20" s="188"/>
      <c r="TQ20" s="188"/>
      <c r="TR20" s="188"/>
      <c r="TS20" s="188"/>
      <c r="TT20" s="188"/>
      <c r="TU20" s="188"/>
      <c r="TV20" s="188"/>
      <c r="TW20" s="188"/>
      <c r="TX20" s="188"/>
      <c r="TY20" s="188"/>
      <c r="TZ20" s="188"/>
      <c r="UA20" s="188"/>
      <c r="UB20" s="188"/>
      <c r="UC20" s="188"/>
      <c r="UD20" s="188"/>
      <c r="UE20" s="188"/>
      <c r="UF20" s="188"/>
      <c r="UG20" s="188"/>
      <c r="UH20" s="188"/>
      <c r="UI20" s="188"/>
      <c r="UJ20" s="188"/>
      <c r="UK20" s="188"/>
      <c r="UL20" s="188"/>
      <c r="UM20" s="188"/>
      <c r="UN20" s="188"/>
      <c r="UO20" s="188"/>
      <c r="UP20" s="188"/>
      <c r="UQ20" s="188"/>
      <c r="UR20" s="188"/>
      <c r="US20" s="188"/>
      <c r="UT20" s="188"/>
      <c r="UU20" s="188"/>
      <c r="UV20" s="188"/>
      <c r="UW20" s="188"/>
      <c r="UX20" s="188"/>
      <c r="UY20" s="190"/>
      <c r="UZ20" s="188"/>
      <c r="VA20" s="188"/>
      <c r="VB20" s="188"/>
      <c r="VC20" s="188"/>
      <c r="VD20" s="188"/>
      <c r="VE20" s="188"/>
      <c r="VF20" s="188"/>
      <c r="VG20" s="188"/>
      <c r="VH20" s="188"/>
      <c r="VI20" s="188"/>
      <c r="VJ20" s="188"/>
      <c r="VK20" s="188"/>
      <c r="VL20" s="188"/>
      <c r="VM20" s="188"/>
      <c r="VN20" s="188"/>
      <c r="VO20" s="188"/>
      <c r="VP20" s="188"/>
      <c r="VQ20" s="188"/>
      <c r="VR20" s="188"/>
      <c r="VS20" s="188"/>
      <c r="VT20" s="188"/>
      <c r="VU20" s="188"/>
      <c r="VV20" s="188"/>
      <c r="VW20" s="188"/>
      <c r="VX20" s="188"/>
      <c r="VY20" s="188"/>
      <c r="VZ20" s="188"/>
      <c r="WA20" s="188"/>
      <c r="WB20" s="188"/>
      <c r="WC20" s="188"/>
      <c r="WD20" s="188"/>
      <c r="WE20" s="188"/>
      <c r="WF20" s="188"/>
      <c r="WG20" s="188"/>
      <c r="WH20" s="188"/>
      <c r="WI20" s="188"/>
      <c r="WJ20" s="188"/>
      <c r="WK20" s="188"/>
      <c r="WL20" s="188"/>
      <c r="WM20" s="188"/>
      <c r="WN20" s="188"/>
      <c r="WO20" s="188"/>
      <c r="WP20" s="188"/>
      <c r="WQ20" s="188"/>
      <c r="WR20" s="188"/>
      <c r="WS20" s="188"/>
      <c r="WT20" s="188"/>
      <c r="WU20" s="188"/>
      <c r="WV20" s="188"/>
      <c r="WW20" s="188"/>
      <c r="WX20" s="188"/>
      <c r="WY20" s="188"/>
      <c r="WZ20" s="188"/>
      <c r="XA20" s="188"/>
      <c r="XB20" s="188"/>
      <c r="XC20" s="188"/>
      <c r="XD20" s="188"/>
      <c r="XE20" s="188"/>
      <c r="XF20" s="188"/>
      <c r="XG20" s="188"/>
      <c r="XH20" s="188"/>
      <c r="XI20" s="188"/>
      <c r="XJ20" s="188"/>
      <c r="XK20" s="188"/>
      <c r="XL20" s="188"/>
      <c r="XM20" s="188"/>
      <c r="XN20" s="188"/>
      <c r="XO20" s="188"/>
      <c r="XP20" s="188"/>
      <c r="XQ20" s="188"/>
      <c r="XR20" s="188"/>
      <c r="XS20" s="188"/>
      <c r="XT20" s="188"/>
      <c r="XU20" s="192"/>
      <c r="XV20" s="192"/>
      <c r="XW20" s="192"/>
      <c r="XX20" s="192"/>
      <c r="XY20" s="192"/>
      <c r="XZ20" s="191"/>
      <c r="YA20" s="191"/>
      <c r="YB20" s="191"/>
      <c r="YC20" s="191"/>
    </row>
    <row r="21" spans="1:764" ht="20.100000000000001" customHeight="1">
      <c r="A21" s="348">
        <v>14</v>
      </c>
      <c r="B21" s="193" t="str">
        <f>IF('1'!$A$1=1,D21,F21)</f>
        <v>Hungary</v>
      </c>
      <c r="C21" s="332"/>
      <c r="D21" s="322" t="s">
        <v>49</v>
      </c>
      <c r="E21" s="322"/>
      <c r="F21" s="322" t="s">
        <v>50</v>
      </c>
      <c r="G21" s="117">
        <v>8373.3163259635003</v>
      </c>
      <c r="H21" s="117">
        <v>11254.150741712296</v>
      </c>
      <c r="I21" s="117">
        <v>14656.405686597531</v>
      </c>
      <c r="J21" s="117">
        <v>19848.823529082012</v>
      </c>
      <c r="K21" s="117">
        <v>19435.516637625482</v>
      </c>
      <c r="L21" s="117">
        <v>13181.939689776236</v>
      </c>
      <c r="M21" s="117">
        <v>16536.543400618517</v>
      </c>
      <c r="N21" s="117">
        <v>44516.261414802626</v>
      </c>
      <c r="O21" s="194">
        <v>26470.440314224961</v>
      </c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86"/>
      <c r="CG21" s="186"/>
      <c r="CH21" s="186"/>
      <c r="CI21" s="186"/>
      <c r="CJ21" s="186"/>
      <c r="CK21" s="186"/>
      <c r="CL21" s="186"/>
      <c r="CM21" s="186"/>
      <c r="CN21" s="186"/>
      <c r="CO21" s="186"/>
      <c r="CP21" s="186"/>
      <c r="CQ21" s="186"/>
      <c r="CR21" s="186"/>
      <c r="CS21" s="186"/>
      <c r="CT21" s="186"/>
      <c r="CU21" s="186"/>
      <c r="CV21" s="186"/>
      <c r="CW21" s="186"/>
      <c r="CX21" s="186"/>
      <c r="CY21" s="186"/>
      <c r="CZ21" s="186"/>
      <c r="DA21" s="186"/>
      <c r="DB21" s="186"/>
      <c r="DC21" s="186"/>
      <c r="DD21" s="186"/>
      <c r="DE21" s="186"/>
      <c r="DF21" s="186"/>
      <c r="DG21" s="186"/>
      <c r="DH21" s="186"/>
      <c r="DI21" s="186"/>
      <c r="DJ21" s="186"/>
      <c r="DK21" s="186"/>
      <c r="DL21" s="186"/>
      <c r="DM21" s="186"/>
      <c r="DN21" s="186"/>
      <c r="DO21" s="186"/>
      <c r="DP21" s="186"/>
      <c r="DQ21" s="186"/>
      <c r="DR21" s="186"/>
      <c r="DS21" s="186"/>
      <c r="DT21" s="186"/>
      <c r="DU21" s="186"/>
      <c r="DV21" s="186"/>
      <c r="DW21" s="186"/>
      <c r="DX21" s="186"/>
      <c r="DY21" s="186"/>
      <c r="DZ21" s="186"/>
      <c r="EA21" s="186"/>
      <c r="EB21" s="186"/>
      <c r="EC21" s="186"/>
      <c r="ED21" s="186"/>
      <c r="EE21" s="186"/>
      <c r="EF21" s="186"/>
      <c r="EG21" s="186"/>
      <c r="EH21" s="186"/>
      <c r="EI21" s="186"/>
      <c r="EJ21" s="186"/>
      <c r="EK21" s="186"/>
      <c r="EL21" s="186"/>
      <c r="EM21" s="186"/>
      <c r="EN21" s="186"/>
      <c r="EO21" s="186"/>
      <c r="EP21" s="186"/>
      <c r="EQ21" s="186"/>
      <c r="ER21" s="186"/>
      <c r="ES21" s="186"/>
      <c r="ET21" s="186"/>
      <c r="EU21" s="186"/>
      <c r="EV21" s="186"/>
      <c r="EW21" s="187"/>
      <c r="EX21" s="187"/>
      <c r="EY21" s="187"/>
      <c r="EZ21" s="187"/>
      <c r="FA21" s="187"/>
      <c r="FB21" s="187"/>
      <c r="FC21" s="187"/>
      <c r="FD21" s="187"/>
      <c r="FE21" s="187"/>
      <c r="FF21" s="187"/>
      <c r="FG21" s="187"/>
      <c r="FH21" s="187"/>
      <c r="FI21" s="187"/>
      <c r="FJ21" s="187"/>
      <c r="FK21" s="187"/>
      <c r="FL21" s="187"/>
      <c r="FM21" s="187"/>
      <c r="FN21" s="187"/>
      <c r="FO21" s="187"/>
      <c r="FP21" s="187"/>
      <c r="FQ21" s="187"/>
      <c r="FR21" s="187"/>
      <c r="FS21" s="187"/>
      <c r="FT21" s="187"/>
      <c r="FU21" s="187"/>
      <c r="FV21" s="187"/>
      <c r="FW21" s="187"/>
      <c r="FX21" s="187"/>
      <c r="FY21" s="187"/>
      <c r="FZ21" s="187"/>
      <c r="GA21" s="187"/>
      <c r="GB21" s="187"/>
      <c r="GC21" s="187"/>
      <c r="GD21" s="187"/>
      <c r="GE21" s="187"/>
      <c r="GF21" s="187"/>
      <c r="GG21" s="188"/>
      <c r="GH21" s="188"/>
      <c r="GI21" s="188"/>
      <c r="GJ21" s="188"/>
      <c r="GK21" s="188"/>
      <c r="GL21" s="188"/>
      <c r="GM21" s="188"/>
      <c r="GN21" s="188"/>
      <c r="GO21" s="188"/>
      <c r="GP21" s="188"/>
      <c r="GQ21" s="188"/>
      <c r="GR21" s="188"/>
      <c r="GS21" s="188"/>
      <c r="GT21" s="188"/>
      <c r="GU21" s="188"/>
      <c r="GV21" s="188"/>
      <c r="GW21" s="188"/>
      <c r="GX21" s="188"/>
      <c r="GY21" s="188"/>
      <c r="GZ21" s="188"/>
      <c r="HA21" s="188"/>
      <c r="HB21" s="188"/>
      <c r="HC21" s="188"/>
      <c r="HD21" s="188"/>
      <c r="HE21" s="188"/>
      <c r="HF21" s="188"/>
      <c r="HG21" s="188"/>
      <c r="HH21" s="188"/>
      <c r="HI21" s="188"/>
      <c r="HJ21" s="188"/>
      <c r="HK21" s="188"/>
      <c r="HL21" s="188"/>
      <c r="HM21" s="188"/>
      <c r="HN21" s="188"/>
      <c r="HO21" s="188"/>
      <c r="HP21" s="188"/>
      <c r="HQ21" s="188"/>
      <c r="HR21" s="188"/>
      <c r="HS21" s="188"/>
      <c r="HT21" s="188"/>
      <c r="HU21" s="188"/>
      <c r="HV21" s="188"/>
      <c r="HW21" s="188"/>
      <c r="HX21" s="188"/>
      <c r="HY21" s="188"/>
      <c r="HZ21" s="188"/>
      <c r="IA21" s="188"/>
      <c r="IB21" s="188"/>
      <c r="IC21" s="188"/>
      <c r="ID21" s="188"/>
      <c r="IE21" s="188"/>
      <c r="IF21" s="188"/>
      <c r="IG21" s="188"/>
      <c r="IH21" s="188"/>
      <c r="II21" s="188"/>
      <c r="IJ21" s="188"/>
      <c r="IK21" s="188"/>
      <c r="IL21" s="188"/>
      <c r="IM21" s="188"/>
      <c r="IN21" s="188"/>
      <c r="IO21" s="188"/>
      <c r="IP21" s="188"/>
      <c r="IQ21" s="188"/>
      <c r="IR21" s="188"/>
      <c r="IS21" s="188"/>
      <c r="IT21" s="188"/>
      <c r="IU21" s="188"/>
      <c r="IV21" s="188"/>
      <c r="IW21" s="188"/>
      <c r="IX21" s="188"/>
      <c r="IY21" s="188"/>
      <c r="IZ21" s="188"/>
      <c r="JA21" s="188"/>
      <c r="JB21" s="188"/>
      <c r="JC21" s="188"/>
      <c r="JD21" s="188"/>
      <c r="JE21" s="188"/>
      <c r="JF21" s="188"/>
      <c r="JG21" s="188"/>
      <c r="JH21" s="188"/>
      <c r="JI21" s="188"/>
      <c r="JJ21" s="188"/>
      <c r="JK21" s="188"/>
      <c r="JL21" s="188"/>
      <c r="JM21" s="188"/>
      <c r="JN21" s="188"/>
      <c r="JO21" s="188"/>
      <c r="JP21" s="188"/>
      <c r="JQ21" s="188"/>
      <c r="JR21" s="188"/>
      <c r="JS21" s="188"/>
      <c r="JT21" s="188"/>
      <c r="JU21" s="188"/>
      <c r="JV21" s="188"/>
      <c r="JW21" s="188"/>
      <c r="JX21" s="188"/>
      <c r="JY21" s="188"/>
      <c r="JZ21" s="188"/>
      <c r="KA21" s="188"/>
      <c r="KB21" s="188"/>
      <c r="KC21" s="188"/>
      <c r="KD21" s="188"/>
      <c r="KE21" s="188"/>
      <c r="KF21" s="188"/>
      <c r="KG21" s="188"/>
      <c r="KH21" s="188"/>
      <c r="KI21" s="188"/>
      <c r="KJ21" s="188"/>
      <c r="KK21" s="188"/>
      <c r="KL21" s="188"/>
      <c r="KM21" s="188"/>
      <c r="KN21" s="188"/>
      <c r="KO21" s="188"/>
      <c r="KP21" s="188"/>
      <c r="KQ21" s="188"/>
      <c r="KR21" s="188"/>
      <c r="KS21" s="188"/>
      <c r="KT21" s="188"/>
      <c r="KU21" s="188"/>
      <c r="KV21" s="188"/>
      <c r="KW21" s="188"/>
      <c r="KX21" s="188"/>
      <c r="KY21" s="190"/>
      <c r="KZ21" s="188"/>
      <c r="LA21" s="188"/>
      <c r="LB21" s="188"/>
      <c r="LC21" s="188"/>
      <c r="LD21" s="188"/>
      <c r="LE21" s="188"/>
      <c r="LF21" s="188"/>
      <c r="LG21" s="188"/>
      <c r="LH21" s="188"/>
      <c r="LI21" s="188"/>
      <c r="LJ21" s="188"/>
      <c r="LK21" s="188"/>
      <c r="LL21" s="188"/>
      <c r="LM21" s="188"/>
      <c r="LN21" s="188"/>
      <c r="LO21" s="188"/>
      <c r="LP21" s="188"/>
      <c r="LQ21" s="188"/>
      <c r="LR21" s="188"/>
      <c r="LS21" s="188"/>
      <c r="LT21" s="188"/>
      <c r="LU21" s="188"/>
      <c r="LV21" s="188"/>
      <c r="LW21" s="188"/>
      <c r="LX21" s="188"/>
      <c r="LY21" s="188"/>
      <c r="LZ21" s="188"/>
      <c r="MA21" s="188"/>
      <c r="MB21" s="188"/>
      <c r="MC21" s="188"/>
      <c r="MD21" s="188"/>
      <c r="ME21" s="188"/>
      <c r="MF21" s="188"/>
      <c r="MG21" s="188"/>
      <c r="MH21" s="188"/>
      <c r="MI21" s="188"/>
      <c r="MJ21" s="188"/>
      <c r="MK21" s="188"/>
      <c r="ML21" s="188"/>
      <c r="MM21" s="188"/>
      <c r="MN21" s="188"/>
      <c r="MO21" s="188"/>
      <c r="MP21" s="188"/>
      <c r="MQ21" s="188"/>
      <c r="MR21" s="188"/>
      <c r="MS21" s="188"/>
      <c r="MT21" s="188"/>
      <c r="MU21" s="188"/>
      <c r="MV21" s="188"/>
      <c r="MW21" s="188"/>
      <c r="MX21" s="188"/>
      <c r="MY21" s="188"/>
      <c r="MZ21" s="188"/>
      <c r="NA21" s="188"/>
      <c r="NB21" s="188"/>
      <c r="NC21" s="188"/>
      <c r="ND21" s="188"/>
      <c r="NE21" s="188"/>
      <c r="NF21" s="188"/>
      <c r="NG21" s="188"/>
      <c r="NH21" s="188"/>
      <c r="NI21" s="188"/>
      <c r="NJ21" s="188"/>
      <c r="NK21" s="188"/>
      <c r="NL21" s="188"/>
      <c r="NM21" s="188"/>
      <c r="NN21" s="188"/>
      <c r="NO21" s="188"/>
      <c r="NP21" s="188"/>
      <c r="NQ21" s="188"/>
      <c r="NR21" s="188"/>
      <c r="NS21" s="188"/>
      <c r="NT21" s="188"/>
      <c r="NU21" s="188"/>
      <c r="NV21" s="188"/>
      <c r="NW21" s="188"/>
      <c r="NX21" s="188"/>
      <c r="NY21" s="188"/>
      <c r="NZ21" s="188"/>
      <c r="OA21" s="188"/>
      <c r="OB21" s="188"/>
      <c r="OC21" s="188"/>
      <c r="OD21" s="188"/>
      <c r="OE21" s="188"/>
      <c r="OF21" s="188"/>
      <c r="OG21" s="188"/>
      <c r="OH21" s="188"/>
      <c r="OI21" s="188"/>
      <c r="OJ21" s="188"/>
      <c r="OK21" s="188"/>
      <c r="OL21" s="188"/>
      <c r="OM21" s="188"/>
      <c r="ON21" s="188"/>
      <c r="OO21" s="188"/>
      <c r="OP21" s="188"/>
      <c r="OQ21" s="188"/>
      <c r="OR21" s="188"/>
      <c r="OS21" s="188"/>
      <c r="OT21" s="188"/>
      <c r="OU21" s="188"/>
      <c r="OV21" s="188"/>
      <c r="OW21" s="188"/>
      <c r="OX21" s="188"/>
      <c r="OY21" s="188"/>
      <c r="OZ21" s="188"/>
      <c r="PA21" s="188"/>
      <c r="PB21" s="188"/>
      <c r="PC21" s="188"/>
      <c r="PD21" s="188"/>
      <c r="PE21" s="188"/>
      <c r="PF21" s="188"/>
      <c r="PG21" s="188"/>
      <c r="PH21" s="188"/>
      <c r="PI21" s="188"/>
      <c r="PJ21" s="188"/>
      <c r="PK21" s="188"/>
      <c r="PL21" s="188"/>
      <c r="PM21" s="188"/>
      <c r="PN21" s="188"/>
      <c r="PO21" s="188"/>
      <c r="PP21" s="188"/>
      <c r="PQ21" s="188"/>
      <c r="PR21" s="188"/>
      <c r="PS21" s="188"/>
      <c r="PT21" s="188"/>
      <c r="PU21" s="188"/>
      <c r="PV21" s="188"/>
      <c r="PW21" s="188"/>
      <c r="PX21" s="188"/>
      <c r="PY21" s="188"/>
      <c r="PZ21" s="188"/>
      <c r="QA21" s="188"/>
      <c r="QB21" s="188"/>
      <c r="QC21" s="188"/>
      <c r="QD21" s="188"/>
      <c r="QE21" s="188"/>
      <c r="QF21" s="188"/>
      <c r="QG21" s="188"/>
      <c r="QH21" s="188"/>
      <c r="QI21" s="188"/>
      <c r="QJ21" s="188"/>
      <c r="QK21" s="188"/>
      <c r="QL21" s="188"/>
      <c r="QM21" s="188"/>
      <c r="QN21" s="188"/>
      <c r="QO21" s="188"/>
      <c r="QP21" s="188"/>
      <c r="QQ21" s="188"/>
      <c r="QR21" s="188"/>
      <c r="QS21" s="188"/>
      <c r="QT21" s="188"/>
      <c r="QU21" s="188"/>
      <c r="QV21" s="188"/>
      <c r="QW21" s="188"/>
      <c r="QX21" s="188"/>
      <c r="QY21" s="188"/>
      <c r="QZ21" s="188"/>
      <c r="RA21" s="188"/>
      <c r="RB21" s="188"/>
      <c r="RC21" s="188"/>
      <c r="RD21" s="188"/>
      <c r="RE21" s="188"/>
      <c r="RF21" s="188"/>
      <c r="RG21" s="188"/>
      <c r="RH21" s="188"/>
      <c r="RI21" s="188"/>
      <c r="RJ21" s="188"/>
      <c r="RK21" s="188"/>
      <c r="RL21" s="188"/>
      <c r="RM21" s="188"/>
      <c r="RN21" s="188"/>
      <c r="RO21" s="188"/>
      <c r="RP21" s="188"/>
      <c r="RQ21" s="188"/>
      <c r="RR21" s="188"/>
      <c r="RS21" s="188"/>
      <c r="RT21" s="188"/>
      <c r="RU21" s="188"/>
      <c r="RV21" s="188"/>
      <c r="RW21" s="188"/>
      <c r="RX21" s="188"/>
      <c r="RY21" s="188"/>
      <c r="RZ21" s="188"/>
      <c r="SA21" s="188"/>
      <c r="SB21" s="188"/>
      <c r="SC21" s="188"/>
      <c r="SD21" s="188"/>
      <c r="SE21" s="188"/>
      <c r="SF21" s="188"/>
      <c r="SG21" s="188"/>
      <c r="SH21" s="188"/>
      <c r="SI21" s="188"/>
      <c r="SJ21" s="188"/>
      <c r="SK21" s="188"/>
      <c r="SL21" s="188"/>
      <c r="SM21" s="188"/>
      <c r="SN21" s="188"/>
      <c r="SO21" s="188"/>
      <c r="SP21" s="188"/>
      <c r="SQ21" s="188"/>
      <c r="SR21" s="188"/>
      <c r="SS21" s="188"/>
      <c r="ST21" s="188"/>
      <c r="SU21" s="188"/>
      <c r="SV21" s="188"/>
      <c r="SW21" s="188"/>
      <c r="SX21" s="188"/>
      <c r="SY21" s="188"/>
      <c r="SZ21" s="188"/>
      <c r="TA21" s="188"/>
      <c r="TB21" s="188"/>
      <c r="TC21" s="188"/>
      <c r="TD21" s="188"/>
      <c r="TE21" s="188"/>
      <c r="TF21" s="188"/>
      <c r="TG21" s="188"/>
      <c r="TH21" s="188"/>
      <c r="TI21" s="188"/>
      <c r="TJ21" s="188"/>
      <c r="TK21" s="188"/>
      <c r="TL21" s="188"/>
      <c r="TM21" s="188"/>
      <c r="TN21" s="188"/>
      <c r="TO21" s="188"/>
      <c r="TP21" s="188"/>
      <c r="TQ21" s="188"/>
      <c r="TR21" s="188"/>
      <c r="TS21" s="188"/>
      <c r="TT21" s="188"/>
      <c r="TU21" s="188"/>
      <c r="TV21" s="188"/>
      <c r="TW21" s="188"/>
      <c r="TX21" s="188"/>
      <c r="TY21" s="188"/>
      <c r="TZ21" s="188"/>
      <c r="UA21" s="188"/>
      <c r="UB21" s="188"/>
      <c r="UC21" s="188"/>
      <c r="UD21" s="188"/>
      <c r="UE21" s="188"/>
      <c r="UF21" s="188"/>
      <c r="UG21" s="188"/>
      <c r="UH21" s="188"/>
      <c r="UI21" s="188"/>
      <c r="UJ21" s="188"/>
      <c r="UK21" s="188"/>
      <c r="UL21" s="188"/>
      <c r="UM21" s="188"/>
      <c r="UN21" s="188"/>
      <c r="UO21" s="188"/>
      <c r="UP21" s="188"/>
      <c r="UQ21" s="188"/>
      <c r="UR21" s="188"/>
      <c r="US21" s="188"/>
      <c r="UT21" s="188"/>
      <c r="UU21" s="188"/>
      <c r="UV21" s="188"/>
      <c r="UW21" s="188"/>
      <c r="UX21" s="188"/>
      <c r="UY21" s="190"/>
      <c r="UZ21" s="188"/>
      <c r="VA21" s="188"/>
      <c r="VB21" s="188"/>
      <c r="VC21" s="188"/>
      <c r="VD21" s="188"/>
      <c r="VE21" s="188"/>
      <c r="VF21" s="188"/>
      <c r="VG21" s="188"/>
      <c r="VH21" s="188"/>
      <c r="VI21" s="188"/>
      <c r="VJ21" s="188"/>
      <c r="VK21" s="188"/>
      <c r="VL21" s="188"/>
      <c r="VM21" s="188"/>
      <c r="VN21" s="188"/>
      <c r="VO21" s="188"/>
      <c r="VP21" s="188"/>
      <c r="VQ21" s="188"/>
      <c r="VR21" s="188"/>
      <c r="VS21" s="188"/>
      <c r="VT21" s="188"/>
      <c r="VU21" s="188"/>
      <c r="VV21" s="188"/>
      <c r="VW21" s="188"/>
      <c r="VX21" s="188"/>
      <c r="VY21" s="188"/>
      <c r="VZ21" s="188"/>
      <c r="WA21" s="188"/>
      <c r="WB21" s="188"/>
      <c r="WC21" s="188"/>
      <c r="WD21" s="188"/>
      <c r="WE21" s="188"/>
      <c r="WF21" s="188"/>
      <c r="WG21" s="188"/>
      <c r="WH21" s="188"/>
      <c r="WI21" s="188"/>
      <c r="WJ21" s="188"/>
      <c r="WK21" s="188"/>
      <c r="WL21" s="188"/>
      <c r="WM21" s="188"/>
      <c r="WN21" s="188"/>
      <c r="WO21" s="188"/>
      <c r="WP21" s="188"/>
      <c r="WQ21" s="188"/>
      <c r="WR21" s="188"/>
      <c r="WS21" s="188"/>
      <c r="WT21" s="188"/>
      <c r="WU21" s="188"/>
      <c r="WV21" s="188"/>
      <c r="WW21" s="188"/>
      <c r="WX21" s="188"/>
      <c r="WY21" s="188"/>
      <c r="WZ21" s="188"/>
      <c r="XA21" s="188"/>
      <c r="XB21" s="188"/>
      <c r="XC21" s="188"/>
      <c r="XD21" s="188"/>
      <c r="XE21" s="188"/>
      <c r="XF21" s="188"/>
      <c r="XG21" s="188"/>
      <c r="XH21" s="188"/>
      <c r="XI21" s="188"/>
      <c r="XJ21" s="188"/>
      <c r="XK21" s="188"/>
      <c r="XL21" s="188"/>
      <c r="XM21" s="188"/>
      <c r="XN21" s="188"/>
      <c r="XO21" s="188"/>
      <c r="XP21" s="188"/>
      <c r="XQ21" s="188"/>
      <c r="XR21" s="188"/>
      <c r="XS21" s="188"/>
      <c r="XT21" s="188"/>
      <c r="XU21" s="192"/>
      <c r="XV21" s="192"/>
      <c r="XW21" s="192"/>
      <c r="XX21" s="192"/>
      <c r="XY21" s="192"/>
      <c r="XZ21" s="191"/>
      <c r="YA21" s="191"/>
      <c r="YB21" s="191"/>
      <c r="YC21" s="191"/>
    </row>
    <row r="22" spans="1:764" s="201" customFormat="1" ht="20.100000000000001" customHeight="1">
      <c r="A22" s="285">
        <v>15</v>
      </c>
      <c r="B22" s="193" t="str">
        <f>IF('1'!$A$1=1,D22,F22)</f>
        <v>Lithuania</v>
      </c>
      <c r="C22" s="198"/>
      <c r="D22" s="314" t="s">
        <v>167</v>
      </c>
      <c r="E22" s="314"/>
      <c r="F22" s="319" t="s">
        <v>45</v>
      </c>
      <c r="G22" s="117">
        <v>4877.3289346095435</v>
      </c>
      <c r="H22" s="117">
        <v>6151.2635654868409</v>
      </c>
      <c r="I22" s="117">
        <v>9523.8015843570684</v>
      </c>
      <c r="J22" s="117">
        <v>8994.4908958257001</v>
      </c>
      <c r="K22" s="117">
        <v>10238.388609115294</v>
      </c>
      <c r="L22" s="117">
        <v>11357.350801395793</v>
      </c>
      <c r="M22" s="117">
        <v>14797.37686195777</v>
      </c>
      <c r="N22" s="117">
        <v>20798.551463394273</v>
      </c>
      <c r="O22" s="194">
        <v>22899.359705404182</v>
      </c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86"/>
      <c r="CG22" s="186"/>
      <c r="CH22" s="186"/>
      <c r="CI22" s="186"/>
      <c r="CJ22" s="186"/>
      <c r="CK22" s="186"/>
      <c r="CL22" s="186"/>
      <c r="CM22" s="186"/>
      <c r="CN22" s="186"/>
      <c r="CO22" s="186"/>
      <c r="CP22" s="186"/>
      <c r="CQ22" s="186"/>
      <c r="CR22" s="186"/>
      <c r="CS22" s="186"/>
      <c r="CT22" s="186"/>
      <c r="CU22" s="186"/>
      <c r="CV22" s="186"/>
      <c r="CW22" s="186"/>
      <c r="CX22" s="186"/>
      <c r="CY22" s="186"/>
      <c r="CZ22" s="186"/>
      <c r="DA22" s="186"/>
      <c r="DB22" s="186"/>
      <c r="DC22" s="186"/>
      <c r="DD22" s="186"/>
      <c r="DE22" s="186"/>
      <c r="DF22" s="186"/>
      <c r="DG22" s="186"/>
      <c r="DH22" s="186"/>
      <c r="DI22" s="186"/>
      <c r="DJ22" s="186"/>
      <c r="DK22" s="186"/>
      <c r="DL22" s="186"/>
      <c r="DM22" s="186"/>
      <c r="DN22" s="186"/>
      <c r="DO22" s="186"/>
      <c r="DP22" s="186"/>
      <c r="DQ22" s="186"/>
      <c r="DR22" s="186"/>
      <c r="DS22" s="186"/>
      <c r="DT22" s="186"/>
      <c r="DU22" s="186"/>
      <c r="DV22" s="186"/>
      <c r="DW22" s="186"/>
      <c r="DX22" s="186"/>
      <c r="DY22" s="186"/>
      <c r="DZ22" s="186"/>
      <c r="EA22" s="186"/>
      <c r="EB22" s="186"/>
      <c r="EC22" s="186"/>
      <c r="ED22" s="186"/>
      <c r="EE22" s="186"/>
      <c r="EF22" s="186"/>
      <c r="EG22" s="186"/>
      <c r="EH22" s="186"/>
      <c r="EI22" s="186"/>
      <c r="EJ22" s="186"/>
      <c r="EK22" s="186"/>
      <c r="EL22" s="186"/>
      <c r="EM22" s="186"/>
      <c r="EN22" s="186"/>
      <c r="EO22" s="186"/>
      <c r="EP22" s="186"/>
      <c r="EQ22" s="186"/>
      <c r="ER22" s="186"/>
      <c r="ES22" s="186"/>
      <c r="ET22" s="186"/>
      <c r="EU22" s="186"/>
      <c r="EV22" s="186"/>
      <c r="EW22" s="187"/>
      <c r="EX22" s="187"/>
      <c r="EY22" s="187"/>
      <c r="EZ22" s="187"/>
      <c r="FA22" s="187"/>
      <c r="FB22" s="187"/>
      <c r="FC22" s="187"/>
      <c r="FD22" s="187"/>
      <c r="FE22" s="187"/>
      <c r="FF22" s="187"/>
      <c r="FG22" s="187"/>
      <c r="FH22" s="187"/>
      <c r="FI22" s="187"/>
      <c r="FJ22" s="187"/>
      <c r="FK22" s="187"/>
      <c r="FL22" s="187"/>
      <c r="FM22" s="187"/>
      <c r="FN22" s="187"/>
      <c r="FO22" s="187"/>
      <c r="FP22" s="187"/>
      <c r="FQ22" s="187"/>
      <c r="FR22" s="187"/>
      <c r="FS22" s="187"/>
      <c r="FT22" s="187"/>
      <c r="FU22" s="187"/>
      <c r="FV22" s="187"/>
      <c r="FW22" s="187"/>
      <c r="FX22" s="187"/>
      <c r="FY22" s="187"/>
      <c r="FZ22" s="187"/>
      <c r="GA22" s="187"/>
      <c r="GB22" s="187"/>
      <c r="GC22" s="187"/>
      <c r="GD22" s="187"/>
      <c r="GE22" s="187"/>
      <c r="GF22" s="187"/>
      <c r="GG22" s="188"/>
      <c r="GH22" s="188"/>
      <c r="GI22" s="188"/>
      <c r="GJ22" s="188"/>
      <c r="GK22" s="188"/>
      <c r="GL22" s="188"/>
      <c r="GM22" s="188"/>
      <c r="GN22" s="188"/>
      <c r="GO22" s="188"/>
      <c r="GP22" s="188"/>
      <c r="GQ22" s="188"/>
      <c r="GR22" s="188"/>
      <c r="GS22" s="188"/>
      <c r="GT22" s="188"/>
      <c r="GU22" s="188"/>
      <c r="GV22" s="188"/>
      <c r="GW22" s="188"/>
      <c r="GX22" s="188"/>
      <c r="GY22" s="188"/>
      <c r="GZ22" s="188"/>
      <c r="HA22" s="188"/>
      <c r="HB22" s="188"/>
      <c r="HC22" s="188"/>
      <c r="HD22" s="188"/>
      <c r="HE22" s="188"/>
      <c r="HF22" s="188"/>
      <c r="HG22" s="188"/>
      <c r="HH22" s="188"/>
      <c r="HI22" s="188"/>
      <c r="HJ22" s="188"/>
      <c r="HK22" s="188"/>
      <c r="HL22" s="188"/>
      <c r="HM22" s="188"/>
      <c r="HN22" s="188"/>
      <c r="HO22" s="188"/>
      <c r="HP22" s="188"/>
      <c r="HQ22" s="188"/>
      <c r="HR22" s="188"/>
      <c r="HS22" s="188"/>
      <c r="HT22" s="188"/>
      <c r="HU22" s="188"/>
      <c r="HV22" s="188"/>
      <c r="HW22" s="188"/>
      <c r="HX22" s="188"/>
      <c r="HY22" s="188"/>
      <c r="HZ22" s="188"/>
      <c r="IA22" s="188"/>
      <c r="IB22" s="188"/>
      <c r="IC22" s="188"/>
      <c r="ID22" s="188"/>
      <c r="IE22" s="188"/>
      <c r="IF22" s="188"/>
      <c r="IG22" s="188"/>
      <c r="IH22" s="188"/>
      <c r="II22" s="188"/>
      <c r="IJ22" s="188"/>
      <c r="IK22" s="188"/>
      <c r="IL22" s="188"/>
      <c r="IM22" s="188"/>
      <c r="IN22" s="188"/>
      <c r="IO22" s="188"/>
      <c r="IP22" s="188"/>
      <c r="IQ22" s="188"/>
      <c r="IR22" s="188"/>
      <c r="IS22" s="188"/>
      <c r="IT22" s="188"/>
      <c r="IU22" s="188"/>
      <c r="IV22" s="188"/>
      <c r="IW22" s="188"/>
      <c r="IX22" s="188"/>
      <c r="IY22" s="188"/>
      <c r="IZ22" s="188"/>
      <c r="JA22" s="188"/>
      <c r="JB22" s="188"/>
      <c r="JC22" s="188"/>
      <c r="JD22" s="188"/>
      <c r="JE22" s="188"/>
      <c r="JF22" s="188"/>
      <c r="JG22" s="188"/>
      <c r="JH22" s="188"/>
      <c r="JI22" s="188"/>
      <c r="JJ22" s="188"/>
      <c r="JK22" s="188"/>
      <c r="JL22" s="188"/>
      <c r="JM22" s="188"/>
      <c r="JN22" s="188"/>
      <c r="JO22" s="188"/>
      <c r="JP22" s="188"/>
      <c r="JQ22" s="188"/>
      <c r="JR22" s="188"/>
      <c r="JS22" s="188"/>
      <c r="JT22" s="188"/>
      <c r="JU22" s="188"/>
      <c r="JV22" s="188"/>
      <c r="JW22" s="188"/>
      <c r="JX22" s="188"/>
      <c r="JY22" s="188"/>
      <c r="JZ22" s="188"/>
      <c r="KA22" s="188"/>
      <c r="KB22" s="188"/>
      <c r="KC22" s="188"/>
      <c r="KD22" s="188"/>
      <c r="KE22" s="188"/>
      <c r="KF22" s="188"/>
      <c r="KG22" s="188"/>
      <c r="KH22" s="188"/>
      <c r="KI22" s="188"/>
      <c r="KJ22" s="188"/>
      <c r="KK22" s="188"/>
      <c r="KL22" s="188"/>
      <c r="KM22" s="188"/>
      <c r="KN22" s="188"/>
      <c r="KO22" s="188"/>
      <c r="KP22" s="188"/>
      <c r="KQ22" s="188"/>
      <c r="KR22" s="188"/>
      <c r="KS22" s="188"/>
      <c r="KT22" s="188"/>
      <c r="KU22" s="188"/>
      <c r="KV22" s="188"/>
      <c r="KW22" s="188"/>
      <c r="KX22" s="188"/>
      <c r="KY22" s="190"/>
      <c r="KZ22" s="188"/>
      <c r="LA22" s="188"/>
      <c r="LB22" s="188"/>
      <c r="LC22" s="188"/>
      <c r="LD22" s="188"/>
      <c r="LE22" s="188"/>
      <c r="LF22" s="188"/>
      <c r="LG22" s="188"/>
      <c r="LH22" s="188"/>
      <c r="LI22" s="188"/>
      <c r="LJ22" s="188"/>
      <c r="LK22" s="188"/>
      <c r="LL22" s="188"/>
      <c r="LM22" s="188"/>
      <c r="LN22" s="188"/>
      <c r="LO22" s="188"/>
      <c r="LP22" s="188"/>
      <c r="LQ22" s="188"/>
      <c r="LR22" s="188"/>
      <c r="LS22" s="188"/>
      <c r="LT22" s="188"/>
      <c r="LU22" s="188"/>
      <c r="LV22" s="188"/>
      <c r="LW22" s="188"/>
      <c r="LX22" s="188"/>
      <c r="LY22" s="188"/>
      <c r="LZ22" s="188"/>
      <c r="MA22" s="188"/>
      <c r="MB22" s="188"/>
      <c r="MC22" s="188"/>
      <c r="MD22" s="188"/>
      <c r="ME22" s="188"/>
      <c r="MF22" s="188"/>
      <c r="MG22" s="188"/>
      <c r="MH22" s="188"/>
      <c r="MI22" s="188"/>
      <c r="MJ22" s="188"/>
      <c r="MK22" s="188"/>
      <c r="ML22" s="188"/>
      <c r="MM22" s="188"/>
      <c r="MN22" s="188"/>
      <c r="MO22" s="188"/>
      <c r="MP22" s="188"/>
      <c r="MQ22" s="188"/>
      <c r="MR22" s="188"/>
      <c r="MS22" s="188"/>
      <c r="MT22" s="188"/>
      <c r="MU22" s="188"/>
      <c r="MV22" s="188"/>
      <c r="MW22" s="188"/>
      <c r="MX22" s="188"/>
      <c r="MY22" s="188"/>
      <c r="MZ22" s="188"/>
      <c r="NA22" s="188"/>
      <c r="NB22" s="188"/>
      <c r="NC22" s="188"/>
      <c r="ND22" s="188"/>
      <c r="NE22" s="188"/>
      <c r="NF22" s="188"/>
      <c r="NG22" s="188"/>
      <c r="NH22" s="188"/>
      <c r="NI22" s="188"/>
      <c r="NJ22" s="188"/>
      <c r="NK22" s="188"/>
      <c r="NL22" s="188"/>
      <c r="NM22" s="188"/>
      <c r="NN22" s="188"/>
      <c r="NO22" s="188"/>
      <c r="NP22" s="188"/>
      <c r="NQ22" s="188"/>
      <c r="NR22" s="188"/>
      <c r="NS22" s="188"/>
      <c r="NT22" s="188"/>
      <c r="NU22" s="188"/>
      <c r="NV22" s="188"/>
      <c r="NW22" s="188"/>
      <c r="NX22" s="188"/>
      <c r="NY22" s="188"/>
      <c r="NZ22" s="188"/>
      <c r="OA22" s="188"/>
      <c r="OB22" s="188"/>
      <c r="OC22" s="188"/>
      <c r="OD22" s="188"/>
      <c r="OE22" s="188"/>
      <c r="OF22" s="188"/>
      <c r="OG22" s="188"/>
      <c r="OH22" s="188"/>
      <c r="OI22" s="188"/>
      <c r="OJ22" s="188"/>
      <c r="OK22" s="188"/>
      <c r="OL22" s="188"/>
      <c r="OM22" s="188"/>
      <c r="ON22" s="188"/>
      <c r="OO22" s="188"/>
      <c r="OP22" s="188"/>
      <c r="OQ22" s="188"/>
      <c r="OR22" s="188"/>
      <c r="OS22" s="188"/>
      <c r="OT22" s="188"/>
      <c r="OU22" s="188"/>
      <c r="OV22" s="188"/>
      <c r="OW22" s="188"/>
      <c r="OX22" s="188"/>
      <c r="OY22" s="188"/>
      <c r="OZ22" s="188"/>
      <c r="PA22" s="188"/>
      <c r="PB22" s="188"/>
      <c r="PC22" s="188"/>
      <c r="PD22" s="188"/>
      <c r="PE22" s="188"/>
      <c r="PF22" s="188"/>
      <c r="PG22" s="188"/>
      <c r="PH22" s="188"/>
      <c r="PI22" s="188"/>
      <c r="PJ22" s="188"/>
      <c r="PK22" s="188"/>
      <c r="PL22" s="188"/>
      <c r="PM22" s="188"/>
      <c r="PN22" s="188"/>
      <c r="PO22" s="188"/>
      <c r="PP22" s="188"/>
      <c r="PQ22" s="188"/>
      <c r="PR22" s="188"/>
      <c r="PS22" s="188"/>
      <c r="PT22" s="188"/>
      <c r="PU22" s="188"/>
      <c r="PV22" s="188"/>
      <c r="PW22" s="188"/>
      <c r="PX22" s="188"/>
      <c r="PY22" s="188"/>
      <c r="PZ22" s="188"/>
      <c r="QA22" s="188"/>
      <c r="QB22" s="188"/>
      <c r="QC22" s="188"/>
      <c r="QD22" s="188"/>
      <c r="QE22" s="188"/>
      <c r="QF22" s="188"/>
      <c r="QG22" s="188"/>
      <c r="QH22" s="188"/>
      <c r="QI22" s="188"/>
      <c r="QJ22" s="188"/>
      <c r="QK22" s="188"/>
      <c r="QL22" s="188"/>
      <c r="QM22" s="188"/>
      <c r="QN22" s="188"/>
      <c r="QO22" s="188"/>
      <c r="QP22" s="188"/>
      <c r="QQ22" s="188"/>
      <c r="QR22" s="188"/>
      <c r="QS22" s="188"/>
      <c r="QT22" s="188"/>
      <c r="QU22" s="188"/>
      <c r="QV22" s="188"/>
      <c r="QW22" s="188"/>
      <c r="QX22" s="188"/>
      <c r="QY22" s="188"/>
      <c r="QZ22" s="188"/>
      <c r="RA22" s="188"/>
      <c r="RB22" s="188"/>
      <c r="RC22" s="188"/>
      <c r="RD22" s="188"/>
      <c r="RE22" s="188"/>
      <c r="RF22" s="188"/>
      <c r="RG22" s="188"/>
      <c r="RH22" s="188"/>
      <c r="RI22" s="188"/>
      <c r="RJ22" s="188"/>
      <c r="RK22" s="188"/>
      <c r="RL22" s="188"/>
      <c r="RM22" s="188"/>
      <c r="RN22" s="188"/>
      <c r="RO22" s="188"/>
      <c r="RP22" s="188"/>
      <c r="RQ22" s="188"/>
      <c r="RR22" s="188"/>
      <c r="RS22" s="188"/>
      <c r="RT22" s="188"/>
      <c r="RU22" s="188"/>
      <c r="RV22" s="188"/>
      <c r="RW22" s="188"/>
      <c r="RX22" s="188"/>
      <c r="RY22" s="188"/>
      <c r="RZ22" s="188"/>
      <c r="SA22" s="188"/>
      <c r="SB22" s="188"/>
      <c r="SC22" s="188"/>
      <c r="SD22" s="188"/>
      <c r="SE22" s="188"/>
      <c r="SF22" s="188"/>
      <c r="SG22" s="188"/>
      <c r="SH22" s="188"/>
      <c r="SI22" s="188"/>
      <c r="SJ22" s="188"/>
      <c r="SK22" s="188"/>
      <c r="SL22" s="188"/>
      <c r="SM22" s="188"/>
      <c r="SN22" s="188"/>
      <c r="SO22" s="188"/>
      <c r="SP22" s="188"/>
      <c r="SQ22" s="188"/>
      <c r="SR22" s="188"/>
      <c r="SS22" s="188"/>
      <c r="ST22" s="188"/>
      <c r="SU22" s="188"/>
      <c r="SV22" s="188"/>
      <c r="SW22" s="188"/>
      <c r="SX22" s="188"/>
      <c r="SY22" s="188"/>
      <c r="SZ22" s="188"/>
      <c r="TA22" s="188"/>
      <c r="TB22" s="188"/>
      <c r="TC22" s="188"/>
      <c r="TD22" s="188"/>
      <c r="TE22" s="188"/>
      <c r="TF22" s="188"/>
      <c r="TG22" s="188"/>
      <c r="TH22" s="188"/>
      <c r="TI22" s="188"/>
      <c r="TJ22" s="188"/>
      <c r="TK22" s="188"/>
      <c r="TL22" s="188"/>
      <c r="TM22" s="188"/>
      <c r="TN22" s="188"/>
      <c r="TO22" s="188"/>
      <c r="TP22" s="188"/>
      <c r="TQ22" s="188"/>
      <c r="TR22" s="188"/>
      <c r="TS22" s="188"/>
      <c r="TT22" s="188"/>
      <c r="TU22" s="188"/>
      <c r="TV22" s="188"/>
      <c r="TW22" s="188"/>
      <c r="TX22" s="188"/>
      <c r="TY22" s="188"/>
      <c r="TZ22" s="188"/>
      <c r="UA22" s="188"/>
      <c r="UB22" s="188"/>
      <c r="UC22" s="188"/>
      <c r="UD22" s="188"/>
      <c r="UE22" s="188"/>
      <c r="UF22" s="188"/>
      <c r="UG22" s="188"/>
      <c r="UH22" s="188"/>
      <c r="UI22" s="188"/>
      <c r="UJ22" s="188"/>
      <c r="UK22" s="188"/>
      <c r="UL22" s="188"/>
      <c r="UM22" s="188"/>
      <c r="UN22" s="188"/>
      <c r="UO22" s="188"/>
      <c r="UP22" s="188"/>
      <c r="UQ22" s="188"/>
      <c r="UR22" s="188"/>
      <c r="US22" s="188"/>
      <c r="UT22" s="188"/>
      <c r="UU22" s="188"/>
      <c r="UV22" s="188"/>
      <c r="UW22" s="188"/>
      <c r="UX22" s="188"/>
      <c r="UY22" s="190"/>
      <c r="UZ22" s="188"/>
      <c r="VA22" s="188"/>
      <c r="VB22" s="188"/>
      <c r="VC22" s="188"/>
      <c r="VD22" s="188"/>
      <c r="VE22" s="188"/>
      <c r="VF22" s="188"/>
      <c r="VG22" s="188"/>
      <c r="VH22" s="188"/>
      <c r="VI22" s="188"/>
      <c r="VJ22" s="188"/>
      <c r="VK22" s="188"/>
      <c r="VL22" s="188"/>
      <c r="VM22" s="188"/>
      <c r="VN22" s="188"/>
      <c r="VO22" s="188"/>
      <c r="VP22" s="188"/>
      <c r="VQ22" s="188"/>
      <c r="VR22" s="188"/>
      <c r="VS22" s="188"/>
      <c r="VT22" s="188"/>
      <c r="VU22" s="188"/>
      <c r="VV22" s="188"/>
      <c r="VW22" s="188"/>
      <c r="VX22" s="188"/>
      <c r="VY22" s="188"/>
      <c r="VZ22" s="188"/>
      <c r="WA22" s="188"/>
      <c r="WB22" s="188"/>
      <c r="WC22" s="188"/>
      <c r="WD22" s="188"/>
      <c r="WE22" s="188"/>
      <c r="WF22" s="188"/>
      <c r="WG22" s="188"/>
      <c r="WH22" s="188"/>
      <c r="WI22" s="188"/>
      <c r="WJ22" s="188"/>
      <c r="WK22" s="188"/>
      <c r="WL22" s="188"/>
      <c r="WM22" s="188"/>
      <c r="WN22" s="188"/>
      <c r="WO22" s="188"/>
      <c r="WP22" s="188"/>
      <c r="WQ22" s="188"/>
      <c r="WR22" s="188"/>
      <c r="WS22" s="188"/>
      <c r="WT22" s="188"/>
      <c r="WU22" s="188"/>
      <c r="WV22" s="188"/>
      <c r="WW22" s="188"/>
      <c r="WX22" s="188"/>
      <c r="WY22" s="188"/>
      <c r="WZ22" s="188"/>
      <c r="XA22" s="188"/>
      <c r="XB22" s="188"/>
      <c r="XC22" s="188"/>
      <c r="XD22" s="188"/>
      <c r="XE22" s="188"/>
      <c r="XF22" s="188"/>
      <c r="XG22" s="188"/>
      <c r="XH22" s="188"/>
      <c r="XI22" s="188"/>
      <c r="XJ22" s="188"/>
      <c r="XK22" s="188"/>
      <c r="XL22" s="188"/>
      <c r="XM22" s="188"/>
      <c r="XN22" s="188"/>
      <c r="XO22" s="188"/>
      <c r="XP22" s="188"/>
      <c r="XQ22" s="188"/>
      <c r="XR22" s="188"/>
      <c r="XS22" s="188"/>
      <c r="XT22" s="188"/>
      <c r="XU22" s="192"/>
      <c r="XV22" s="192"/>
      <c r="XW22" s="192"/>
      <c r="XX22" s="192"/>
      <c r="XY22" s="192"/>
      <c r="XZ22" s="191"/>
      <c r="YA22" s="191"/>
      <c r="YB22" s="191"/>
      <c r="YC22" s="191"/>
      <c r="YE22" s="148"/>
      <c r="YF22" s="148"/>
      <c r="YG22" s="148"/>
      <c r="YH22" s="148"/>
      <c r="ZK22" s="148"/>
      <c r="ZL22" s="148"/>
      <c r="ZM22" s="148"/>
      <c r="ZN22" s="148"/>
      <c r="ZO22" s="148"/>
      <c r="AAC22" s="148"/>
      <c r="AAD22" s="148"/>
      <c r="AAE22" s="148"/>
      <c r="AAF22" s="148"/>
      <c r="AAG22" s="148"/>
      <c r="AAH22" s="148"/>
      <c r="AAI22" s="148"/>
      <c r="AAJ22" s="148"/>
      <c r="AAK22" s="148"/>
      <c r="AAL22" s="148"/>
      <c r="AAM22" s="148"/>
      <c r="AAN22" s="148"/>
      <c r="AAO22" s="148"/>
      <c r="AAP22" s="148"/>
      <c r="AAQ22" s="148"/>
      <c r="AAR22" s="148"/>
      <c r="AAS22" s="148"/>
      <c r="AAT22" s="148"/>
      <c r="AAU22" s="148"/>
      <c r="AAV22" s="148"/>
      <c r="AAW22" s="148"/>
      <c r="AAX22" s="148"/>
      <c r="AAY22" s="148"/>
      <c r="ABQ22" s="148"/>
      <c r="ABR22" s="148"/>
      <c r="ABS22" s="148"/>
      <c r="ABT22" s="148"/>
      <c r="ABU22" s="148"/>
      <c r="ABV22" s="148"/>
      <c r="ABW22" s="148"/>
      <c r="ABX22" s="148"/>
      <c r="ABY22" s="148"/>
      <c r="ABZ22" s="148"/>
      <c r="ACA22" s="148"/>
      <c r="ACB22" s="148"/>
      <c r="ACC22" s="148"/>
      <c r="ACD22" s="148"/>
      <c r="ACE22" s="148"/>
      <c r="ACF22" s="148"/>
      <c r="ACG22" s="148"/>
      <c r="ACH22" s="148"/>
      <c r="ACI22" s="148"/>
      <c r="ACJ22" s="148"/>
    </row>
    <row r="23" spans="1:764" s="201" customFormat="1" ht="20.100000000000001" customHeight="1">
      <c r="A23" s="285">
        <v>16</v>
      </c>
      <c r="B23" s="193" t="str">
        <f>IF('1'!$A$1=1,D23,F23)</f>
        <v>Austria</v>
      </c>
      <c r="C23" s="198"/>
      <c r="D23" s="314" t="s">
        <v>169</v>
      </c>
      <c r="E23" s="314"/>
      <c r="F23" s="319" t="s">
        <v>60</v>
      </c>
      <c r="G23" s="117">
        <v>6392.4509137601872</v>
      </c>
      <c r="H23" s="117">
        <v>7661.8746669117972</v>
      </c>
      <c r="I23" s="117">
        <v>12238.984265401938</v>
      </c>
      <c r="J23" s="117">
        <v>12838.605422724893</v>
      </c>
      <c r="K23" s="117">
        <v>13316.64239357509</v>
      </c>
      <c r="L23" s="117">
        <v>14085.726287393338</v>
      </c>
      <c r="M23" s="117">
        <v>23756.45861215924</v>
      </c>
      <c r="N23" s="117">
        <v>24152.664348304039</v>
      </c>
      <c r="O23" s="194">
        <v>20215.079980972849</v>
      </c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86"/>
      <c r="CG23" s="186"/>
      <c r="CH23" s="186"/>
      <c r="CI23" s="186"/>
      <c r="CJ23" s="186"/>
      <c r="CK23" s="186"/>
      <c r="CL23" s="186"/>
      <c r="CM23" s="186"/>
      <c r="CN23" s="186"/>
      <c r="CO23" s="186"/>
      <c r="CP23" s="186"/>
      <c r="CQ23" s="186"/>
      <c r="CR23" s="186"/>
      <c r="CS23" s="186"/>
      <c r="CT23" s="186"/>
      <c r="CU23" s="186"/>
      <c r="CV23" s="186"/>
      <c r="CW23" s="186"/>
      <c r="CX23" s="186"/>
      <c r="CY23" s="186"/>
      <c r="CZ23" s="186"/>
      <c r="DA23" s="186"/>
      <c r="DB23" s="186"/>
      <c r="DC23" s="186"/>
      <c r="DD23" s="186"/>
      <c r="DE23" s="186"/>
      <c r="DF23" s="186"/>
      <c r="DG23" s="186"/>
      <c r="DH23" s="186"/>
      <c r="DI23" s="186"/>
      <c r="DJ23" s="186"/>
      <c r="DK23" s="186"/>
      <c r="DL23" s="186"/>
      <c r="DM23" s="186"/>
      <c r="DN23" s="186"/>
      <c r="DO23" s="186"/>
      <c r="DP23" s="186"/>
      <c r="DQ23" s="186"/>
      <c r="DR23" s="186"/>
      <c r="DS23" s="186"/>
      <c r="DT23" s="186"/>
      <c r="DU23" s="186"/>
      <c r="DV23" s="186"/>
      <c r="DW23" s="186"/>
      <c r="DX23" s="186"/>
      <c r="DY23" s="186"/>
      <c r="DZ23" s="186"/>
      <c r="EA23" s="186"/>
      <c r="EB23" s="186"/>
      <c r="EC23" s="186"/>
      <c r="ED23" s="186"/>
      <c r="EE23" s="186"/>
      <c r="EF23" s="186"/>
      <c r="EG23" s="186"/>
      <c r="EH23" s="186"/>
      <c r="EI23" s="186"/>
      <c r="EJ23" s="186"/>
      <c r="EK23" s="186"/>
      <c r="EL23" s="186"/>
      <c r="EM23" s="186"/>
      <c r="EN23" s="186"/>
      <c r="EO23" s="186"/>
      <c r="EP23" s="186"/>
      <c r="EQ23" s="186"/>
      <c r="ER23" s="186"/>
      <c r="ES23" s="186"/>
      <c r="ET23" s="186"/>
      <c r="EU23" s="186"/>
      <c r="EV23" s="186"/>
      <c r="EW23" s="187"/>
      <c r="EX23" s="187"/>
      <c r="EY23" s="187"/>
      <c r="EZ23" s="187"/>
      <c r="FA23" s="187"/>
      <c r="FB23" s="187"/>
      <c r="FC23" s="187"/>
      <c r="FD23" s="187"/>
      <c r="FE23" s="187"/>
      <c r="FF23" s="187"/>
      <c r="FG23" s="187"/>
      <c r="FH23" s="187"/>
      <c r="FI23" s="187"/>
      <c r="FJ23" s="187"/>
      <c r="FK23" s="187"/>
      <c r="FL23" s="187"/>
      <c r="FM23" s="187"/>
      <c r="FN23" s="187"/>
      <c r="FO23" s="187"/>
      <c r="FP23" s="187"/>
      <c r="FQ23" s="187"/>
      <c r="FR23" s="187"/>
      <c r="FS23" s="187"/>
      <c r="FT23" s="187"/>
      <c r="FU23" s="187"/>
      <c r="FV23" s="187"/>
      <c r="FW23" s="187"/>
      <c r="FX23" s="187"/>
      <c r="FY23" s="187"/>
      <c r="FZ23" s="187"/>
      <c r="GA23" s="187"/>
      <c r="GB23" s="187"/>
      <c r="GC23" s="187"/>
      <c r="GD23" s="187"/>
      <c r="GE23" s="187"/>
      <c r="GF23" s="187"/>
      <c r="GG23" s="188"/>
      <c r="GH23" s="188"/>
      <c r="GI23" s="188"/>
      <c r="GJ23" s="188"/>
      <c r="GK23" s="188"/>
      <c r="GL23" s="188"/>
      <c r="GM23" s="188"/>
      <c r="GN23" s="188"/>
      <c r="GO23" s="188"/>
      <c r="GP23" s="188"/>
      <c r="GQ23" s="188"/>
      <c r="GR23" s="188"/>
      <c r="GS23" s="188"/>
      <c r="GT23" s="188"/>
      <c r="GU23" s="188"/>
      <c r="GV23" s="188"/>
      <c r="GW23" s="188"/>
      <c r="GX23" s="188"/>
      <c r="GY23" s="188"/>
      <c r="GZ23" s="188"/>
      <c r="HA23" s="188"/>
      <c r="HB23" s="188"/>
      <c r="HC23" s="188"/>
      <c r="HD23" s="188"/>
      <c r="HE23" s="188"/>
      <c r="HF23" s="188"/>
      <c r="HG23" s="188"/>
      <c r="HH23" s="188"/>
      <c r="HI23" s="188"/>
      <c r="HJ23" s="188"/>
      <c r="HK23" s="188"/>
      <c r="HL23" s="188"/>
      <c r="HM23" s="188"/>
      <c r="HN23" s="188"/>
      <c r="HO23" s="188"/>
      <c r="HP23" s="188"/>
      <c r="HQ23" s="188"/>
      <c r="HR23" s="188"/>
      <c r="HS23" s="188"/>
      <c r="HT23" s="188"/>
      <c r="HU23" s="188"/>
      <c r="HV23" s="188"/>
      <c r="HW23" s="188"/>
      <c r="HX23" s="188"/>
      <c r="HY23" s="188"/>
      <c r="HZ23" s="188"/>
      <c r="IA23" s="188"/>
      <c r="IB23" s="188"/>
      <c r="IC23" s="188"/>
      <c r="ID23" s="188"/>
      <c r="IE23" s="188"/>
      <c r="IF23" s="188"/>
      <c r="IG23" s="188"/>
      <c r="IH23" s="188"/>
      <c r="II23" s="188"/>
      <c r="IJ23" s="188"/>
      <c r="IK23" s="188"/>
      <c r="IL23" s="188"/>
      <c r="IM23" s="188"/>
      <c r="IN23" s="188"/>
      <c r="IO23" s="188"/>
      <c r="IP23" s="188"/>
      <c r="IQ23" s="188"/>
      <c r="IR23" s="188"/>
      <c r="IS23" s="188"/>
      <c r="IT23" s="188"/>
      <c r="IU23" s="188"/>
      <c r="IV23" s="188"/>
      <c r="IW23" s="188"/>
      <c r="IX23" s="188"/>
      <c r="IY23" s="188"/>
      <c r="IZ23" s="188"/>
      <c r="JA23" s="188"/>
      <c r="JB23" s="188"/>
      <c r="JC23" s="188"/>
      <c r="JD23" s="188"/>
      <c r="JE23" s="188"/>
      <c r="JF23" s="188"/>
      <c r="JG23" s="188"/>
      <c r="JH23" s="188"/>
      <c r="JI23" s="188"/>
      <c r="JJ23" s="188"/>
      <c r="JK23" s="188"/>
      <c r="JL23" s="188"/>
      <c r="JM23" s="188"/>
      <c r="JN23" s="188"/>
      <c r="JO23" s="188"/>
      <c r="JP23" s="188"/>
      <c r="JQ23" s="188"/>
      <c r="JR23" s="188"/>
      <c r="JS23" s="188"/>
      <c r="JT23" s="188"/>
      <c r="JU23" s="188"/>
      <c r="JV23" s="188"/>
      <c r="JW23" s="188"/>
      <c r="JX23" s="188"/>
      <c r="JY23" s="188"/>
      <c r="JZ23" s="188"/>
      <c r="KA23" s="188"/>
      <c r="KB23" s="188"/>
      <c r="KC23" s="188"/>
      <c r="KD23" s="188"/>
      <c r="KE23" s="188"/>
      <c r="KF23" s="188"/>
      <c r="KG23" s="188"/>
      <c r="KH23" s="188"/>
      <c r="KI23" s="188"/>
      <c r="KJ23" s="188"/>
      <c r="KK23" s="188"/>
      <c r="KL23" s="188"/>
      <c r="KM23" s="188"/>
      <c r="KN23" s="188"/>
      <c r="KO23" s="188"/>
      <c r="KP23" s="188"/>
      <c r="KQ23" s="188"/>
      <c r="KR23" s="188"/>
      <c r="KS23" s="188"/>
      <c r="KT23" s="188"/>
      <c r="KU23" s="188"/>
      <c r="KV23" s="188"/>
      <c r="KW23" s="188"/>
      <c r="KX23" s="188"/>
      <c r="KY23" s="190"/>
      <c r="KZ23" s="188"/>
      <c r="LA23" s="188"/>
      <c r="LB23" s="188"/>
      <c r="LC23" s="188"/>
      <c r="LD23" s="188"/>
      <c r="LE23" s="188"/>
      <c r="LF23" s="188"/>
      <c r="LG23" s="188"/>
      <c r="LH23" s="188"/>
      <c r="LI23" s="188"/>
      <c r="LJ23" s="188"/>
      <c r="LK23" s="188"/>
      <c r="LL23" s="188"/>
      <c r="LM23" s="188"/>
      <c r="LN23" s="188"/>
      <c r="LO23" s="188"/>
      <c r="LP23" s="188"/>
      <c r="LQ23" s="188"/>
      <c r="LR23" s="188"/>
      <c r="LS23" s="188"/>
      <c r="LT23" s="188"/>
      <c r="LU23" s="188"/>
      <c r="LV23" s="188"/>
      <c r="LW23" s="188"/>
      <c r="LX23" s="188"/>
      <c r="LY23" s="188"/>
      <c r="LZ23" s="188"/>
      <c r="MA23" s="188"/>
      <c r="MB23" s="188"/>
      <c r="MC23" s="188"/>
      <c r="MD23" s="188"/>
      <c r="ME23" s="188"/>
      <c r="MF23" s="188"/>
      <c r="MG23" s="188"/>
      <c r="MH23" s="188"/>
      <c r="MI23" s="188"/>
      <c r="MJ23" s="188"/>
      <c r="MK23" s="188"/>
      <c r="ML23" s="188"/>
      <c r="MM23" s="188"/>
      <c r="MN23" s="188"/>
      <c r="MO23" s="188"/>
      <c r="MP23" s="188"/>
      <c r="MQ23" s="188"/>
      <c r="MR23" s="188"/>
      <c r="MS23" s="188"/>
      <c r="MT23" s="188"/>
      <c r="MU23" s="188"/>
      <c r="MV23" s="188"/>
      <c r="MW23" s="188"/>
      <c r="MX23" s="188"/>
      <c r="MY23" s="188"/>
      <c r="MZ23" s="188"/>
      <c r="NA23" s="188"/>
      <c r="NB23" s="188"/>
      <c r="NC23" s="188"/>
      <c r="ND23" s="188"/>
      <c r="NE23" s="188"/>
      <c r="NF23" s="188"/>
      <c r="NG23" s="188"/>
      <c r="NH23" s="188"/>
      <c r="NI23" s="188"/>
      <c r="NJ23" s="188"/>
      <c r="NK23" s="188"/>
      <c r="NL23" s="188"/>
      <c r="NM23" s="188"/>
      <c r="NN23" s="188"/>
      <c r="NO23" s="188"/>
      <c r="NP23" s="188"/>
      <c r="NQ23" s="188"/>
      <c r="NR23" s="188"/>
      <c r="NS23" s="188"/>
      <c r="NT23" s="188"/>
      <c r="NU23" s="188"/>
      <c r="NV23" s="188"/>
      <c r="NW23" s="188"/>
      <c r="NX23" s="188"/>
      <c r="NY23" s="188"/>
      <c r="NZ23" s="188"/>
      <c r="OA23" s="188"/>
      <c r="OB23" s="188"/>
      <c r="OC23" s="188"/>
      <c r="OD23" s="188"/>
      <c r="OE23" s="188"/>
      <c r="OF23" s="188"/>
      <c r="OG23" s="188"/>
      <c r="OH23" s="188"/>
      <c r="OI23" s="188"/>
      <c r="OJ23" s="188"/>
      <c r="OK23" s="188"/>
      <c r="OL23" s="188"/>
      <c r="OM23" s="188"/>
      <c r="ON23" s="188"/>
      <c r="OO23" s="188"/>
      <c r="OP23" s="188"/>
      <c r="OQ23" s="188"/>
      <c r="OR23" s="188"/>
      <c r="OS23" s="188"/>
      <c r="OT23" s="188"/>
      <c r="OU23" s="188"/>
      <c r="OV23" s="188"/>
      <c r="OW23" s="188"/>
      <c r="OX23" s="188"/>
      <c r="OY23" s="188"/>
      <c r="OZ23" s="188"/>
      <c r="PA23" s="188"/>
      <c r="PB23" s="188"/>
      <c r="PC23" s="188"/>
      <c r="PD23" s="188"/>
      <c r="PE23" s="188"/>
      <c r="PF23" s="188"/>
      <c r="PG23" s="188"/>
      <c r="PH23" s="188"/>
      <c r="PI23" s="188"/>
      <c r="PJ23" s="188"/>
      <c r="PK23" s="188"/>
      <c r="PL23" s="188"/>
      <c r="PM23" s="188"/>
      <c r="PN23" s="188"/>
      <c r="PO23" s="188"/>
      <c r="PP23" s="188"/>
      <c r="PQ23" s="188"/>
      <c r="PR23" s="188"/>
      <c r="PS23" s="188"/>
      <c r="PT23" s="188"/>
      <c r="PU23" s="188"/>
      <c r="PV23" s="188"/>
      <c r="PW23" s="188"/>
      <c r="PX23" s="188"/>
      <c r="PY23" s="188"/>
      <c r="PZ23" s="188"/>
      <c r="QA23" s="188"/>
      <c r="QB23" s="188"/>
      <c r="QC23" s="188"/>
      <c r="QD23" s="188"/>
      <c r="QE23" s="188"/>
      <c r="QF23" s="188"/>
      <c r="QG23" s="188"/>
      <c r="QH23" s="188"/>
      <c r="QI23" s="188"/>
      <c r="QJ23" s="188"/>
      <c r="QK23" s="188"/>
      <c r="QL23" s="188"/>
      <c r="QM23" s="188"/>
      <c r="QN23" s="188"/>
      <c r="QO23" s="188"/>
      <c r="QP23" s="188"/>
      <c r="QQ23" s="188"/>
      <c r="QR23" s="188"/>
      <c r="QS23" s="188"/>
      <c r="QT23" s="188"/>
      <c r="QU23" s="188"/>
      <c r="QV23" s="188"/>
      <c r="QW23" s="188"/>
      <c r="QX23" s="188"/>
      <c r="QY23" s="188"/>
      <c r="QZ23" s="188"/>
      <c r="RA23" s="188"/>
      <c r="RB23" s="188"/>
      <c r="RC23" s="188"/>
      <c r="RD23" s="188"/>
      <c r="RE23" s="188"/>
      <c r="RF23" s="188"/>
      <c r="RG23" s="188"/>
      <c r="RH23" s="188"/>
      <c r="RI23" s="188"/>
      <c r="RJ23" s="188"/>
      <c r="RK23" s="188"/>
      <c r="RL23" s="188"/>
      <c r="RM23" s="188"/>
      <c r="RN23" s="188"/>
      <c r="RO23" s="188"/>
      <c r="RP23" s="188"/>
      <c r="RQ23" s="188"/>
      <c r="RR23" s="188"/>
      <c r="RS23" s="188"/>
      <c r="RT23" s="188"/>
      <c r="RU23" s="188"/>
      <c r="RV23" s="188"/>
      <c r="RW23" s="188"/>
      <c r="RX23" s="188"/>
      <c r="RY23" s="188"/>
      <c r="RZ23" s="188"/>
      <c r="SA23" s="188"/>
      <c r="SB23" s="188"/>
      <c r="SC23" s="188"/>
      <c r="SD23" s="188"/>
      <c r="SE23" s="188"/>
      <c r="SF23" s="188"/>
      <c r="SG23" s="188"/>
      <c r="SH23" s="188"/>
      <c r="SI23" s="188"/>
      <c r="SJ23" s="188"/>
      <c r="SK23" s="188"/>
      <c r="SL23" s="188"/>
      <c r="SM23" s="188"/>
      <c r="SN23" s="188"/>
      <c r="SO23" s="188"/>
      <c r="SP23" s="188"/>
      <c r="SQ23" s="188"/>
      <c r="SR23" s="188"/>
      <c r="SS23" s="188"/>
      <c r="ST23" s="188"/>
      <c r="SU23" s="188"/>
      <c r="SV23" s="188"/>
      <c r="SW23" s="188"/>
      <c r="SX23" s="188"/>
      <c r="SY23" s="188"/>
      <c r="SZ23" s="188"/>
      <c r="TA23" s="188"/>
      <c r="TB23" s="188"/>
      <c r="TC23" s="188"/>
      <c r="TD23" s="188"/>
      <c r="TE23" s="188"/>
      <c r="TF23" s="188"/>
      <c r="TG23" s="188"/>
      <c r="TH23" s="188"/>
      <c r="TI23" s="188"/>
      <c r="TJ23" s="188"/>
      <c r="TK23" s="188"/>
      <c r="TL23" s="188"/>
      <c r="TM23" s="188"/>
      <c r="TN23" s="188"/>
      <c r="TO23" s="188"/>
      <c r="TP23" s="188"/>
      <c r="TQ23" s="188"/>
      <c r="TR23" s="188"/>
      <c r="TS23" s="188"/>
      <c r="TT23" s="188"/>
      <c r="TU23" s="188"/>
      <c r="TV23" s="188"/>
      <c r="TW23" s="188"/>
      <c r="TX23" s="188"/>
      <c r="TY23" s="188"/>
      <c r="TZ23" s="188"/>
      <c r="UA23" s="188"/>
      <c r="UB23" s="188"/>
      <c r="UC23" s="188"/>
      <c r="UD23" s="188"/>
      <c r="UE23" s="188"/>
      <c r="UF23" s="188"/>
      <c r="UG23" s="188"/>
      <c r="UH23" s="188"/>
      <c r="UI23" s="188"/>
      <c r="UJ23" s="188"/>
      <c r="UK23" s="188"/>
      <c r="UL23" s="188"/>
      <c r="UM23" s="188"/>
      <c r="UN23" s="188"/>
      <c r="UO23" s="188"/>
      <c r="UP23" s="188"/>
      <c r="UQ23" s="188"/>
      <c r="UR23" s="188"/>
      <c r="US23" s="188"/>
      <c r="UT23" s="188"/>
      <c r="UU23" s="188"/>
      <c r="UV23" s="188"/>
      <c r="UW23" s="188"/>
      <c r="UX23" s="188"/>
      <c r="UY23" s="190"/>
      <c r="UZ23" s="188"/>
      <c r="VA23" s="188"/>
      <c r="VB23" s="188"/>
      <c r="VC23" s="188"/>
      <c r="VD23" s="188"/>
      <c r="VE23" s="188"/>
      <c r="VF23" s="188"/>
      <c r="VG23" s="188"/>
      <c r="VH23" s="188"/>
      <c r="VI23" s="188"/>
      <c r="VJ23" s="188"/>
      <c r="VK23" s="188"/>
      <c r="VL23" s="188"/>
      <c r="VM23" s="188"/>
      <c r="VN23" s="188"/>
      <c r="VO23" s="188"/>
      <c r="VP23" s="188"/>
      <c r="VQ23" s="188"/>
      <c r="VR23" s="188"/>
      <c r="VS23" s="188"/>
      <c r="VT23" s="188"/>
      <c r="VU23" s="188"/>
      <c r="VV23" s="188"/>
      <c r="VW23" s="188"/>
      <c r="VX23" s="188"/>
      <c r="VY23" s="188"/>
      <c r="VZ23" s="188"/>
      <c r="WA23" s="188"/>
      <c r="WB23" s="188"/>
      <c r="WC23" s="188"/>
      <c r="WD23" s="188"/>
      <c r="WE23" s="188"/>
      <c r="WF23" s="188"/>
      <c r="WG23" s="188"/>
      <c r="WH23" s="188"/>
      <c r="WI23" s="188"/>
      <c r="WJ23" s="188"/>
      <c r="WK23" s="188"/>
      <c r="WL23" s="188"/>
      <c r="WM23" s="188"/>
      <c r="WN23" s="188"/>
      <c r="WO23" s="188"/>
      <c r="WP23" s="188"/>
      <c r="WQ23" s="188"/>
      <c r="WR23" s="188"/>
      <c r="WS23" s="188"/>
      <c r="WT23" s="188"/>
      <c r="WU23" s="188"/>
      <c r="WV23" s="188"/>
      <c r="WW23" s="188"/>
      <c r="WX23" s="188"/>
      <c r="WY23" s="188"/>
      <c r="WZ23" s="188"/>
      <c r="XA23" s="188"/>
      <c r="XB23" s="188"/>
      <c r="XC23" s="188"/>
      <c r="XD23" s="188"/>
      <c r="XE23" s="188"/>
      <c r="XF23" s="188"/>
      <c r="XG23" s="188"/>
      <c r="XH23" s="188"/>
      <c r="XI23" s="188"/>
      <c r="XJ23" s="188"/>
      <c r="XK23" s="188"/>
      <c r="XL23" s="188"/>
      <c r="XM23" s="188"/>
      <c r="XN23" s="188"/>
      <c r="XO23" s="188"/>
      <c r="XP23" s="188"/>
      <c r="XQ23" s="188"/>
      <c r="XR23" s="188"/>
      <c r="XS23" s="188"/>
      <c r="XT23" s="188"/>
      <c r="XU23" s="192"/>
      <c r="XV23" s="192"/>
      <c r="XW23" s="192"/>
      <c r="XX23" s="192"/>
      <c r="XY23" s="192"/>
      <c r="XZ23" s="191"/>
      <c r="YA23" s="191"/>
      <c r="YB23" s="191"/>
      <c r="YC23" s="191"/>
      <c r="YE23" s="148"/>
      <c r="YF23" s="148"/>
      <c r="YG23" s="148"/>
      <c r="YH23" s="148"/>
      <c r="ZK23" s="148"/>
      <c r="ZL23" s="148"/>
      <c r="ZM23" s="148"/>
      <c r="ZN23" s="148"/>
      <c r="ZO23" s="148"/>
      <c r="AAC23" s="148"/>
      <c r="AAD23" s="148"/>
      <c r="AAE23" s="148"/>
      <c r="AAF23" s="148"/>
      <c r="AAG23" s="148"/>
      <c r="AAH23" s="148"/>
      <c r="AAI23" s="148"/>
      <c r="AAJ23" s="148"/>
      <c r="AAK23" s="148"/>
      <c r="AAL23" s="148"/>
      <c r="AAM23" s="148"/>
      <c r="AAN23" s="148"/>
      <c r="AAO23" s="148"/>
      <c r="AAP23" s="148"/>
      <c r="AAQ23" s="148"/>
      <c r="AAR23" s="148"/>
      <c r="AAS23" s="148"/>
      <c r="AAT23" s="148"/>
      <c r="AAU23" s="148"/>
      <c r="AAV23" s="148"/>
      <c r="AAW23" s="148"/>
      <c r="AAX23" s="148"/>
      <c r="AAY23" s="148"/>
      <c r="ABQ23" s="148"/>
      <c r="ABR23" s="148"/>
      <c r="ABS23" s="148"/>
      <c r="ABT23" s="148"/>
      <c r="ABU23" s="148"/>
      <c r="ABV23" s="148"/>
      <c r="ABW23" s="148"/>
      <c r="ABX23" s="148"/>
      <c r="ABY23" s="148"/>
      <c r="ABZ23" s="148"/>
      <c r="ACA23" s="148"/>
      <c r="ACB23" s="148"/>
      <c r="ACC23" s="148"/>
      <c r="ACD23" s="148"/>
      <c r="ACE23" s="148"/>
      <c r="ACF23" s="148"/>
      <c r="ACG23" s="148"/>
      <c r="ACH23" s="148"/>
      <c r="ACI23" s="148"/>
      <c r="ACJ23" s="148"/>
    </row>
    <row r="24" spans="1:764" ht="20.100000000000001" customHeight="1">
      <c r="A24" s="348">
        <v>17</v>
      </c>
      <c r="B24" s="193" t="str">
        <f>IF('1'!$A$1=1,D24,F24)</f>
        <v>India</v>
      </c>
      <c r="C24" s="198"/>
      <c r="D24" s="314" t="s">
        <v>202</v>
      </c>
      <c r="E24" s="314"/>
      <c r="F24" s="314" t="s">
        <v>44</v>
      </c>
      <c r="G24" s="117">
        <v>31741.025849307458</v>
      </c>
      <c r="H24" s="117">
        <v>48848.115819174825</v>
      </c>
      <c r="I24" s="117">
        <v>58416.46944962367</v>
      </c>
      <c r="J24" s="117">
        <v>58652.023855948952</v>
      </c>
      <c r="K24" s="117">
        <v>50540.956624749262</v>
      </c>
      <c r="L24" s="117">
        <v>52378.144006751711</v>
      </c>
      <c r="M24" s="117">
        <v>67673.373712532033</v>
      </c>
      <c r="N24" s="117">
        <v>28492.632883054306</v>
      </c>
      <c r="O24" s="194">
        <v>19863.291176352439</v>
      </c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186"/>
      <c r="BB24" s="186"/>
      <c r="BC24" s="186"/>
      <c r="BD24" s="186"/>
      <c r="BE24" s="186"/>
      <c r="BF24" s="186"/>
      <c r="BG24" s="186"/>
      <c r="BH24" s="186"/>
      <c r="BI24" s="186"/>
      <c r="BJ24" s="186"/>
      <c r="BK24" s="186"/>
      <c r="BL24" s="186"/>
      <c r="BM24" s="186"/>
      <c r="BN24" s="186"/>
      <c r="BO24" s="186"/>
      <c r="BP24" s="186"/>
      <c r="BQ24" s="186"/>
      <c r="BR24" s="186"/>
      <c r="BS24" s="186"/>
      <c r="BT24" s="186"/>
      <c r="BU24" s="186"/>
      <c r="BV24" s="186"/>
      <c r="BW24" s="186"/>
      <c r="BX24" s="186"/>
      <c r="BY24" s="186"/>
      <c r="BZ24" s="186"/>
      <c r="CA24" s="186"/>
      <c r="CB24" s="186"/>
      <c r="CC24" s="186"/>
      <c r="CD24" s="186"/>
      <c r="CE24" s="186"/>
      <c r="CF24" s="186"/>
      <c r="CG24" s="186"/>
      <c r="CH24" s="186"/>
      <c r="CI24" s="186"/>
      <c r="CJ24" s="186"/>
      <c r="CK24" s="186"/>
      <c r="CL24" s="186"/>
      <c r="CM24" s="186"/>
      <c r="CN24" s="186"/>
      <c r="CO24" s="186"/>
      <c r="CP24" s="186"/>
      <c r="CQ24" s="186"/>
      <c r="CR24" s="186"/>
      <c r="CS24" s="186"/>
      <c r="CT24" s="186"/>
      <c r="CU24" s="186"/>
      <c r="CV24" s="186"/>
      <c r="CW24" s="186"/>
      <c r="CX24" s="186"/>
      <c r="CY24" s="186"/>
      <c r="CZ24" s="186"/>
      <c r="DA24" s="186"/>
      <c r="DB24" s="186"/>
      <c r="DC24" s="186"/>
      <c r="DD24" s="186"/>
      <c r="DE24" s="186"/>
      <c r="DF24" s="186"/>
      <c r="DG24" s="186"/>
      <c r="DH24" s="186"/>
      <c r="DI24" s="186"/>
      <c r="DJ24" s="186"/>
      <c r="DK24" s="186"/>
      <c r="DL24" s="186"/>
      <c r="DM24" s="186"/>
      <c r="DN24" s="186"/>
      <c r="DO24" s="186"/>
      <c r="DP24" s="186"/>
      <c r="DQ24" s="186"/>
      <c r="DR24" s="186"/>
      <c r="DS24" s="186"/>
      <c r="DT24" s="186"/>
      <c r="DU24" s="186"/>
      <c r="DV24" s="186"/>
      <c r="DW24" s="186"/>
      <c r="DX24" s="186"/>
      <c r="DY24" s="186"/>
      <c r="DZ24" s="186"/>
      <c r="EA24" s="186"/>
      <c r="EB24" s="186"/>
      <c r="EC24" s="186"/>
      <c r="ED24" s="186"/>
      <c r="EE24" s="186"/>
      <c r="EF24" s="186"/>
      <c r="EG24" s="186"/>
      <c r="EH24" s="186"/>
      <c r="EI24" s="186"/>
      <c r="EJ24" s="186"/>
      <c r="EK24" s="186"/>
      <c r="EL24" s="186"/>
      <c r="EM24" s="186"/>
      <c r="EN24" s="186"/>
      <c r="EO24" s="186"/>
      <c r="EP24" s="186"/>
      <c r="EQ24" s="186"/>
      <c r="ER24" s="186"/>
      <c r="ES24" s="186"/>
      <c r="ET24" s="186"/>
      <c r="EU24" s="186"/>
      <c r="EV24" s="186"/>
      <c r="EW24" s="187"/>
      <c r="EX24" s="187"/>
      <c r="EY24" s="187"/>
      <c r="EZ24" s="187"/>
      <c r="FA24" s="187"/>
      <c r="FB24" s="187"/>
      <c r="FC24" s="187"/>
      <c r="FD24" s="187"/>
      <c r="FE24" s="187"/>
      <c r="FF24" s="187"/>
      <c r="FG24" s="187"/>
      <c r="FH24" s="187"/>
      <c r="FI24" s="187"/>
      <c r="FJ24" s="187"/>
      <c r="FK24" s="187"/>
      <c r="FL24" s="187"/>
      <c r="FM24" s="187"/>
      <c r="FN24" s="187"/>
      <c r="FO24" s="187"/>
      <c r="FP24" s="187"/>
      <c r="FQ24" s="187"/>
      <c r="FR24" s="187"/>
      <c r="FS24" s="187"/>
      <c r="FT24" s="187"/>
      <c r="FU24" s="187"/>
      <c r="FV24" s="187"/>
      <c r="FW24" s="187"/>
      <c r="FX24" s="187"/>
      <c r="FY24" s="187"/>
      <c r="FZ24" s="187"/>
      <c r="GA24" s="187"/>
      <c r="GB24" s="187"/>
      <c r="GC24" s="187"/>
      <c r="GD24" s="187"/>
      <c r="GE24" s="187"/>
      <c r="GF24" s="187"/>
      <c r="GG24" s="188"/>
      <c r="GH24" s="188"/>
      <c r="GI24" s="188"/>
      <c r="GJ24" s="188"/>
      <c r="GK24" s="188"/>
      <c r="GL24" s="188"/>
      <c r="GM24" s="188"/>
      <c r="GN24" s="188"/>
      <c r="GO24" s="188"/>
      <c r="GP24" s="188"/>
      <c r="GQ24" s="188"/>
      <c r="GR24" s="188"/>
      <c r="GS24" s="188"/>
      <c r="GT24" s="188"/>
      <c r="GU24" s="188"/>
      <c r="GV24" s="188"/>
      <c r="GW24" s="188"/>
      <c r="GX24" s="188"/>
      <c r="GY24" s="188"/>
      <c r="GZ24" s="188"/>
      <c r="HA24" s="188"/>
      <c r="HB24" s="188"/>
      <c r="HC24" s="188"/>
      <c r="HD24" s="188"/>
      <c r="HE24" s="188"/>
      <c r="HF24" s="188"/>
      <c r="HG24" s="188"/>
      <c r="HH24" s="188"/>
      <c r="HI24" s="188"/>
      <c r="HJ24" s="188"/>
      <c r="HK24" s="188"/>
      <c r="HL24" s="188"/>
      <c r="HM24" s="188"/>
      <c r="HN24" s="188"/>
      <c r="HO24" s="188"/>
      <c r="HP24" s="188"/>
      <c r="HQ24" s="188"/>
      <c r="HR24" s="188"/>
      <c r="HS24" s="188"/>
      <c r="HT24" s="188"/>
      <c r="HU24" s="188"/>
      <c r="HV24" s="188"/>
      <c r="HW24" s="188"/>
      <c r="HX24" s="188"/>
      <c r="HY24" s="188"/>
      <c r="HZ24" s="188"/>
      <c r="IA24" s="188"/>
      <c r="IB24" s="188"/>
      <c r="IC24" s="188"/>
      <c r="ID24" s="188"/>
      <c r="IE24" s="188"/>
      <c r="IF24" s="188"/>
      <c r="IG24" s="188"/>
      <c r="IH24" s="188"/>
      <c r="II24" s="188"/>
      <c r="IJ24" s="188"/>
      <c r="IK24" s="188"/>
      <c r="IL24" s="188"/>
      <c r="IM24" s="188"/>
      <c r="IN24" s="188"/>
      <c r="IO24" s="188"/>
      <c r="IP24" s="188"/>
      <c r="IQ24" s="188"/>
      <c r="IR24" s="188"/>
      <c r="IS24" s="188"/>
      <c r="IT24" s="188"/>
      <c r="IU24" s="188"/>
      <c r="IV24" s="188"/>
      <c r="IW24" s="188"/>
      <c r="IX24" s="188"/>
      <c r="IY24" s="188"/>
      <c r="IZ24" s="188"/>
      <c r="JA24" s="188"/>
      <c r="JB24" s="188"/>
      <c r="JC24" s="188"/>
      <c r="JD24" s="188"/>
      <c r="JE24" s="188"/>
      <c r="JF24" s="188"/>
      <c r="JG24" s="188"/>
      <c r="JH24" s="188"/>
      <c r="JI24" s="188"/>
      <c r="JJ24" s="188"/>
      <c r="JK24" s="188"/>
      <c r="JL24" s="188"/>
      <c r="JM24" s="188"/>
      <c r="JN24" s="188"/>
      <c r="JO24" s="188"/>
      <c r="JP24" s="188"/>
      <c r="JQ24" s="188"/>
      <c r="JR24" s="188"/>
      <c r="JS24" s="188"/>
      <c r="JT24" s="188"/>
      <c r="JU24" s="188"/>
      <c r="JV24" s="188"/>
      <c r="JW24" s="188"/>
      <c r="JX24" s="188"/>
      <c r="JY24" s="188"/>
      <c r="JZ24" s="188"/>
      <c r="KA24" s="188"/>
      <c r="KB24" s="188"/>
      <c r="KC24" s="188"/>
      <c r="KD24" s="188"/>
      <c r="KE24" s="188"/>
      <c r="KF24" s="188"/>
      <c r="KG24" s="188"/>
      <c r="KH24" s="188"/>
      <c r="KI24" s="188"/>
      <c r="KJ24" s="188"/>
      <c r="KK24" s="188"/>
      <c r="KL24" s="188"/>
      <c r="KM24" s="188"/>
      <c r="KN24" s="188"/>
      <c r="KO24" s="188"/>
      <c r="KP24" s="188"/>
      <c r="KQ24" s="188"/>
      <c r="KR24" s="188"/>
      <c r="KS24" s="188"/>
      <c r="KT24" s="188"/>
      <c r="KU24" s="188"/>
      <c r="KV24" s="188"/>
      <c r="KW24" s="188"/>
      <c r="KX24" s="188"/>
      <c r="KY24" s="190"/>
      <c r="KZ24" s="188"/>
      <c r="LA24" s="188"/>
      <c r="LB24" s="188"/>
      <c r="LC24" s="188"/>
      <c r="LD24" s="188"/>
      <c r="LE24" s="188"/>
      <c r="LF24" s="188"/>
      <c r="LG24" s="188"/>
      <c r="LH24" s="188"/>
      <c r="LI24" s="188"/>
      <c r="LJ24" s="188"/>
      <c r="LK24" s="188"/>
      <c r="LL24" s="188"/>
      <c r="LM24" s="188"/>
      <c r="LN24" s="188"/>
      <c r="LO24" s="188"/>
      <c r="LP24" s="188"/>
      <c r="LQ24" s="188"/>
      <c r="LR24" s="188"/>
      <c r="LS24" s="188"/>
      <c r="LT24" s="188"/>
      <c r="LU24" s="188"/>
      <c r="LV24" s="188"/>
      <c r="LW24" s="188"/>
      <c r="LX24" s="188"/>
      <c r="LY24" s="188"/>
      <c r="LZ24" s="188"/>
      <c r="MA24" s="188"/>
      <c r="MB24" s="188"/>
      <c r="MC24" s="188"/>
      <c r="MD24" s="188"/>
      <c r="ME24" s="188"/>
      <c r="MF24" s="188"/>
      <c r="MG24" s="188"/>
      <c r="MH24" s="188"/>
      <c r="MI24" s="188"/>
      <c r="MJ24" s="188"/>
      <c r="MK24" s="188"/>
      <c r="ML24" s="188"/>
      <c r="MM24" s="188"/>
      <c r="MN24" s="188"/>
      <c r="MO24" s="188"/>
      <c r="MP24" s="188"/>
      <c r="MQ24" s="188"/>
      <c r="MR24" s="188"/>
      <c r="MS24" s="188"/>
      <c r="MT24" s="188"/>
      <c r="MU24" s="188"/>
      <c r="MV24" s="188"/>
      <c r="MW24" s="188"/>
      <c r="MX24" s="188"/>
      <c r="MY24" s="188"/>
      <c r="MZ24" s="188"/>
      <c r="NA24" s="188"/>
      <c r="NB24" s="188"/>
      <c r="NC24" s="188"/>
      <c r="ND24" s="188"/>
      <c r="NE24" s="188"/>
      <c r="NF24" s="188"/>
      <c r="NG24" s="188"/>
      <c r="NH24" s="188"/>
      <c r="NI24" s="188"/>
      <c r="NJ24" s="188"/>
      <c r="NK24" s="188"/>
      <c r="NL24" s="188"/>
      <c r="NM24" s="188"/>
      <c r="NN24" s="188"/>
      <c r="NO24" s="188"/>
      <c r="NP24" s="188"/>
      <c r="NQ24" s="188"/>
      <c r="NR24" s="188"/>
      <c r="NS24" s="188"/>
      <c r="NT24" s="188"/>
      <c r="NU24" s="188"/>
      <c r="NV24" s="188"/>
      <c r="NW24" s="188"/>
      <c r="NX24" s="188"/>
      <c r="NY24" s="188"/>
      <c r="NZ24" s="188"/>
      <c r="OA24" s="188"/>
      <c r="OB24" s="188"/>
      <c r="OC24" s="188"/>
      <c r="OD24" s="188"/>
      <c r="OE24" s="188"/>
      <c r="OF24" s="188"/>
      <c r="OG24" s="188"/>
      <c r="OH24" s="188"/>
      <c r="OI24" s="188"/>
      <c r="OJ24" s="188"/>
      <c r="OK24" s="188"/>
      <c r="OL24" s="188"/>
      <c r="OM24" s="188"/>
      <c r="ON24" s="188"/>
      <c r="OO24" s="188"/>
      <c r="OP24" s="188"/>
      <c r="OQ24" s="188"/>
      <c r="OR24" s="188"/>
      <c r="OS24" s="188"/>
      <c r="OT24" s="188"/>
      <c r="OU24" s="188"/>
      <c r="OV24" s="188"/>
      <c r="OW24" s="188"/>
      <c r="OX24" s="188"/>
      <c r="OY24" s="188"/>
      <c r="OZ24" s="188"/>
      <c r="PA24" s="188"/>
      <c r="PB24" s="188"/>
      <c r="PC24" s="188"/>
      <c r="PD24" s="188"/>
      <c r="PE24" s="188"/>
      <c r="PF24" s="188"/>
      <c r="PG24" s="188"/>
      <c r="PH24" s="188"/>
      <c r="PI24" s="188"/>
      <c r="PJ24" s="188"/>
      <c r="PK24" s="188"/>
      <c r="PL24" s="188"/>
      <c r="PM24" s="188"/>
      <c r="PN24" s="188"/>
      <c r="PO24" s="188"/>
      <c r="PP24" s="188"/>
      <c r="PQ24" s="188"/>
      <c r="PR24" s="188"/>
      <c r="PS24" s="188"/>
      <c r="PT24" s="188"/>
      <c r="PU24" s="188"/>
      <c r="PV24" s="188"/>
      <c r="PW24" s="188"/>
      <c r="PX24" s="188"/>
      <c r="PY24" s="188"/>
      <c r="PZ24" s="188"/>
      <c r="QA24" s="188"/>
      <c r="QB24" s="188"/>
      <c r="QC24" s="188"/>
      <c r="QD24" s="188"/>
      <c r="QE24" s="188"/>
      <c r="QF24" s="188"/>
      <c r="QG24" s="188"/>
      <c r="QH24" s="188"/>
      <c r="QI24" s="188"/>
      <c r="QJ24" s="188"/>
      <c r="QK24" s="188"/>
      <c r="QL24" s="188"/>
      <c r="QM24" s="188"/>
      <c r="QN24" s="188"/>
      <c r="QO24" s="188"/>
      <c r="QP24" s="188"/>
      <c r="QQ24" s="188"/>
      <c r="QR24" s="188"/>
      <c r="QS24" s="188"/>
      <c r="QT24" s="188"/>
      <c r="QU24" s="188"/>
      <c r="QV24" s="188"/>
      <c r="QW24" s="188"/>
      <c r="QX24" s="188"/>
      <c r="QY24" s="188"/>
      <c r="QZ24" s="188"/>
      <c r="RA24" s="188"/>
      <c r="RB24" s="188"/>
      <c r="RC24" s="188"/>
      <c r="RD24" s="188"/>
      <c r="RE24" s="188"/>
      <c r="RF24" s="188"/>
      <c r="RG24" s="188"/>
      <c r="RH24" s="188"/>
      <c r="RI24" s="188"/>
      <c r="RJ24" s="188"/>
      <c r="RK24" s="188"/>
      <c r="RL24" s="188"/>
      <c r="RM24" s="188"/>
      <c r="RN24" s="188"/>
      <c r="RO24" s="188"/>
      <c r="RP24" s="188"/>
      <c r="RQ24" s="188"/>
      <c r="RR24" s="188"/>
      <c r="RS24" s="188"/>
      <c r="RT24" s="188"/>
      <c r="RU24" s="188"/>
      <c r="RV24" s="188"/>
      <c r="RW24" s="188"/>
      <c r="RX24" s="188"/>
      <c r="RY24" s="188"/>
      <c r="RZ24" s="188"/>
      <c r="SA24" s="188"/>
      <c r="SB24" s="188"/>
      <c r="SC24" s="188"/>
      <c r="SD24" s="188"/>
      <c r="SE24" s="188"/>
      <c r="SF24" s="188"/>
      <c r="SG24" s="188"/>
      <c r="SH24" s="188"/>
      <c r="SI24" s="188"/>
      <c r="SJ24" s="188"/>
      <c r="SK24" s="188"/>
      <c r="SL24" s="188"/>
      <c r="SM24" s="188"/>
      <c r="SN24" s="188"/>
      <c r="SO24" s="188"/>
      <c r="SP24" s="188"/>
      <c r="SQ24" s="188"/>
      <c r="SR24" s="188"/>
      <c r="SS24" s="188"/>
      <c r="ST24" s="188"/>
      <c r="SU24" s="188"/>
      <c r="SV24" s="188"/>
      <c r="SW24" s="188"/>
      <c r="SX24" s="188"/>
      <c r="SY24" s="188"/>
      <c r="SZ24" s="188"/>
      <c r="TA24" s="188"/>
      <c r="TB24" s="188"/>
      <c r="TC24" s="188"/>
      <c r="TD24" s="188"/>
      <c r="TE24" s="188"/>
      <c r="TF24" s="188"/>
      <c r="TG24" s="188"/>
      <c r="TH24" s="188"/>
      <c r="TI24" s="188"/>
      <c r="TJ24" s="188"/>
      <c r="TK24" s="188"/>
      <c r="TL24" s="188"/>
      <c r="TM24" s="188"/>
      <c r="TN24" s="188"/>
      <c r="TO24" s="188"/>
      <c r="TP24" s="188"/>
      <c r="TQ24" s="188"/>
      <c r="TR24" s="188"/>
      <c r="TS24" s="188"/>
      <c r="TT24" s="188"/>
      <c r="TU24" s="188"/>
      <c r="TV24" s="188"/>
      <c r="TW24" s="188"/>
      <c r="TX24" s="188"/>
      <c r="TY24" s="188"/>
      <c r="TZ24" s="188"/>
      <c r="UA24" s="188"/>
      <c r="UB24" s="188"/>
      <c r="UC24" s="188"/>
      <c r="UD24" s="188"/>
      <c r="UE24" s="188"/>
      <c r="UF24" s="188"/>
      <c r="UG24" s="188"/>
      <c r="UH24" s="188"/>
      <c r="UI24" s="188"/>
      <c r="UJ24" s="188"/>
      <c r="UK24" s="188"/>
      <c r="UL24" s="188"/>
      <c r="UM24" s="188"/>
      <c r="UN24" s="188"/>
      <c r="UO24" s="188"/>
      <c r="UP24" s="188"/>
      <c r="UQ24" s="188"/>
      <c r="UR24" s="188"/>
      <c r="US24" s="188"/>
      <c r="UT24" s="188"/>
      <c r="UU24" s="188"/>
      <c r="UV24" s="188"/>
      <c r="UW24" s="188"/>
      <c r="UX24" s="188"/>
      <c r="UY24" s="190"/>
      <c r="UZ24" s="188"/>
      <c r="VA24" s="188"/>
      <c r="VB24" s="188"/>
      <c r="VC24" s="188"/>
      <c r="VD24" s="188"/>
      <c r="VE24" s="188"/>
      <c r="VF24" s="188"/>
      <c r="VG24" s="188"/>
      <c r="VH24" s="188"/>
      <c r="VI24" s="188"/>
      <c r="VJ24" s="188"/>
      <c r="VK24" s="188"/>
      <c r="VL24" s="188"/>
      <c r="VM24" s="188"/>
      <c r="VN24" s="188"/>
      <c r="VO24" s="188"/>
      <c r="VP24" s="188"/>
      <c r="VQ24" s="188"/>
      <c r="VR24" s="188"/>
      <c r="VS24" s="188"/>
      <c r="VT24" s="188"/>
      <c r="VU24" s="188"/>
      <c r="VV24" s="188"/>
      <c r="VW24" s="188"/>
      <c r="VX24" s="188"/>
      <c r="VY24" s="188"/>
      <c r="VZ24" s="188"/>
      <c r="WA24" s="188"/>
      <c r="WB24" s="188"/>
      <c r="WC24" s="188"/>
      <c r="WD24" s="188"/>
      <c r="WE24" s="188"/>
      <c r="WF24" s="188"/>
      <c r="WG24" s="188"/>
      <c r="WH24" s="188"/>
      <c r="WI24" s="188"/>
      <c r="WJ24" s="188"/>
      <c r="WK24" s="188"/>
      <c r="WL24" s="188"/>
      <c r="WM24" s="188"/>
      <c r="WN24" s="188"/>
      <c r="WO24" s="188"/>
      <c r="WP24" s="188"/>
      <c r="WQ24" s="188"/>
      <c r="WR24" s="188"/>
      <c r="WS24" s="188"/>
      <c r="WT24" s="188"/>
      <c r="WU24" s="188"/>
      <c r="WV24" s="188"/>
      <c r="WW24" s="188"/>
      <c r="WX24" s="188"/>
      <c r="WY24" s="188"/>
      <c r="WZ24" s="188"/>
      <c r="XA24" s="188"/>
      <c r="XB24" s="188"/>
      <c r="XC24" s="188"/>
      <c r="XD24" s="188"/>
      <c r="XE24" s="188"/>
      <c r="XF24" s="188"/>
      <c r="XG24" s="188"/>
      <c r="XH24" s="188"/>
      <c r="XI24" s="188"/>
      <c r="XJ24" s="188"/>
      <c r="XK24" s="188"/>
      <c r="XL24" s="188"/>
      <c r="XM24" s="188"/>
      <c r="XN24" s="188"/>
      <c r="XO24" s="188"/>
      <c r="XP24" s="188"/>
      <c r="XQ24" s="188"/>
      <c r="XR24" s="188"/>
      <c r="XS24" s="188"/>
      <c r="XT24" s="188"/>
      <c r="XU24" s="192"/>
      <c r="XV24" s="192"/>
      <c r="XW24" s="192"/>
      <c r="XX24" s="192"/>
      <c r="XY24" s="192"/>
      <c r="XZ24" s="191"/>
      <c r="YA24" s="191"/>
      <c r="YB24" s="191"/>
      <c r="YC24" s="191"/>
    </row>
    <row r="25" spans="1:764" ht="20.100000000000001" customHeight="1">
      <c r="A25" s="348">
        <v>18</v>
      </c>
      <c r="B25" s="193" t="str">
        <f>IF('1'!$A$1=1,D25,F25)</f>
        <v>United States of America</v>
      </c>
      <c r="C25" s="198"/>
      <c r="D25" s="314" t="s">
        <v>46</v>
      </c>
      <c r="E25" s="314"/>
      <c r="F25" s="312" t="s">
        <v>47</v>
      </c>
      <c r="G25" s="117">
        <v>10014.37506756501</v>
      </c>
      <c r="H25" s="117">
        <v>10637.328633437202</v>
      </c>
      <c r="I25" s="117">
        <v>21693.546267538459</v>
      </c>
      <c r="J25" s="117">
        <v>29703.238995586202</v>
      </c>
      <c r="K25" s="117">
        <v>24788.337093408765</v>
      </c>
      <c r="L25" s="117">
        <v>26260.030663530357</v>
      </c>
      <c r="M25" s="117">
        <v>43397.286693579146</v>
      </c>
      <c r="N25" s="117">
        <v>27582.707223279682</v>
      </c>
      <c r="O25" s="194">
        <v>18945.314574653661</v>
      </c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186"/>
      <c r="BS25" s="186"/>
      <c r="BT25" s="186"/>
      <c r="BU25" s="186"/>
      <c r="BV25" s="186"/>
      <c r="BW25" s="186"/>
      <c r="BX25" s="186"/>
      <c r="BY25" s="186"/>
      <c r="BZ25" s="186"/>
      <c r="CA25" s="186"/>
      <c r="CB25" s="186"/>
      <c r="CC25" s="186"/>
      <c r="CD25" s="186"/>
      <c r="CE25" s="186"/>
      <c r="CF25" s="186"/>
      <c r="CG25" s="186"/>
      <c r="CH25" s="186"/>
      <c r="CI25" s="186"/>
      <c r="CJ25" s="186"/>
      <c r="CK25" s="186"/>
      <c r="CL25" s="186"/>
      <c r="CM25" s="186"/>
      <c r="CN25" s="186"/>
      <c r="CO25" s="186"/>
      <c r="CP25" s="186"/>
      <c r="CQ25" s="186"/>
      <c r="CR25" s="186"/>
      <c r="CS25" s="186"/>
      <c r="CT25" s="186"/>
      <c r="CU25" s="186"/>
      <c r="CV25" s="186"/>
      <c r="CW25" s="186"/>
      <c r="CX25" s="186"/>
      <c r="CY25" s="186"/>
      <c r="CZ25" s="186"/>
      <c r="DA25" s="186"/>
      <c r="DB25" s="186"/>
      <c r="DC25" s="186"/>
      <c r="DD25" s="186"/>
      <c r="DE25" s="186"/>
      <c r="DF25" s="186"/>
      <c r="DG25" s="186"/>
      <c r="DH25" s="186"/>
      <c r="DI25" s="186"/>
      <c r="DJ25" s="186"/>
      <c r="DK25" s="186"/>
      <c r="DL25" s="186"/>
      <c r="DM25" s="186"/>
      <c r="DN25" s="186"/>
      <c r="DO25" s="186"/>
      <c r="DP25" s="186"/>
      <c r="DQ25" s="186"/>
      <c r="DR25" s="186"/>
      <c r="DS25" s="186"/>
      <c r="DT25" s="186"/>
      <c r="DU25" s="186"/>
      <c r="DV25" s="186"/>
      <c r="DW25" s="186"/>
      <c r="DX25" s="186"/>
      <c r="DY25" s="186"/>
      <c r="DZ25" s="186"/>
      <c r="EA25" s="186"/>
      <c r="EB25" s="186"/>
      <c r="EC25" s="186"/>
      <c r="ED25" s="186"/>
      <c r="EE25" s="186"/>
      <c r="EF25" s="186"/>
      <c r="EG25" s="186"/>
      <c r="EH25" s="186"/>
      <c r="EI25" s="186"/>
      <c r="EJ25" s="186"/>
      <c r="EK25" s="186"/>
      <c r="EL25" s="186"/>
      <c r="EM25" s="186"/>
      <c r="EN25" s="186"/>
      <c r="EO25" s="186"/>
      <c r="EP25" s="186"/>
      <c r="EQ25" s="186"/>
      <c r="ER25" s="186"/>
      <c r="ES25" s="186"/>
      <c r="ET25" s="186"/>
      <c r="EU25" s="186"/>
      <c r="EV25" s="186"/>
      <c r="EW25" s="187"/>
      <c r="EX25" s="187"/>
      <c r="EY25" s="187"/>
      <c r="EZ25" s="187"/>
      <c r="FA25" s="187"/>
      <c r="FB25" s="187"/>
      <c r="FC25" s="187"/>
      <c r="FD25" s="187"/>
      <c r="FE25" s="187"/>
      <c r="FF25" s="187"/>
      <c r="FG25" s="187"/>
      <c r="FH25" s="187"/>
      <c r="FI25" s="187"/>
      <c r="FJ25" s="187"/>
      <c r="FK25" s="187"/>
      <c r="FL25" s="187"/>
      <c r="FM25" s="187"/>
      <c r="FN25" s="187"/>
      <c r="FO25" s="187"/>
      <c r="FP25" s="187"/>
      <c r="FQ25" s="187"/>
      <c r="FR25" s="187"/>
      <c r="FS25" s="187"/>
      <c r="FT25" s="187"/>
      <c r="FU25" s="187"/>
      <c r="FV25" s="187"/>
      <c r="FW25" s="187"/>
      <c r="FX25" s="187"/>
      <c r="FY25" s="187"/>
      <c r="FZ25" s="187"/>
      <c r="GA25" s="187"/>
      <c r="GB25" s="187"/>
      <c r="GC25" s="187"/>
      <c r="GD25" s="187"/>
      <c r="GE25" s="187"/>
      <c r="GF25" s="187"/>
      <c r="GG25" s="188"/>
      <c r="GH25" s="188"/>
      <c r="GI25" s="188"/>
      <c r="GJ25" s="188"/>
      <c r="GK25" s="188"/>
      <c r="GL25" s="188"/>
      <c r="GM25" s="188"/>
      <c r="GN25" s="188"/>
      <c r="GO25" s="188"/>
      <c r="GP25" s="188"/>
      <c r="GQ25" s="188"/>
      <c r="GR25" s="188"/>
      <c r="GS25" s="188"/>
      <c r="GT25" s="188"/>
      <c r="GU25" s="188"/>
      <c r="GV25" s="188"/>
      <c r="GW25" s="188"/>
      <c r="GX25" s="188"/>
      <c r="GY25" s="188"/>
      <c r="GZ25" s="188"/>
      <c r="HA25" s="188"/>
      <c r="HB25" s="188"/>
      <c r="HC25" s="188"/>
      <c r="HD25" s="188"/>
      <c r="HE25" s="188"/>
      <c r="HF25" s="188"/>
      <c r="HG25" s="188"/>
      <c r="HH25" s="188"/>
      <c r="HI25" s="188"/>
      <c r="HJ25" s="188"/>
      <c r="HK25" s="188"/>
      <c r="HL25" s="188"/>
      <c r="HM25" s="188"/>
      <c r="HN25" s="188"/>
      <c r="HO25" s="188"/>
      <c r="HP25" s="188"/>
      <c r="HQ25" s="188"/>
      <c r="HR25" s="188"/>
      <c r="HS25" s="188"/>
      <c r="HT25" s="188"/>
      <c r="HU25" s="188"/>
      <c r="HV25" s="188"/>
      <c r="HW25" s="188"/>
      <c r="HX25" s="188"/>
      <c r="HY25" s="188"/>
      <c r="HZ25" s="188"/>
      <c r="IA25" s="188"/>
      <c r="IB25" s="188"/>
      <c r="IC25" s="188"/>
      <c r="ID25" s="188"/>
      <c r="IE25" s="188"/>
      <c r="IF25" s="188"/>
      <c r="IG25" s="188"/>
      <c r="IH25" s="188"/>
      <c r="II25" s="188"/>
      <c r="IJ25" s="188"/>
      <c r="IK25" s="188"/>
      <c r="IL25" s="188"/>
      <c r="IM25" s="188"/>
      <c r="IN25" s="188"/>
      <c r="IO25" s="188"/>
      <c r="IP25" s="188"/>
      <c r="IQ25" s="188"/>
      <c r="IR25" s="188"/>
      <c r="IS25" s="188"/>
      <c r="IT25" s="188"/>
      <c r="IU25" s="188"/>
      <c r="IV25" s="188"/>
      <c r="IW25" s="188"/>
      <c r="IX25" s="188"/>
      <c r="IY25" s="188"/>
      <c r="IZ25" s="188"/>
      <c r="JA25" s="188"/>
      <c r="JB25" s="188"/>
      <c r="JC25" s="188"/>
      <c r="JD25" s="188"/>
      <c r="JE25" s="188"/>
      <c r="JF25" s="188"/>
      <c r="JG25" s="188"/>
      <c r="JH25" s="188"/>
      <c r="JI25" s="188"/>
      <c r="JJ25" s="188"/>
      <c r="JK25" s="188"/>
      <c r="JL25" s="188"/>
      <c r="JM25" s="188"/>
      <c r="JN25" s="188"/>
      <c r="JO25" s="188"/>
      <c r="JP25" s="188"/>
      <c r="JQ25" s="188"/>
      <c r="JR25" s="188"/>
      <c r="JS25" s="188"/>
      <c r="JT25" s="188"/>
      <c r="JU25" s="188"/>
      <c r="JV25" s="188"/>
      <c r="JW25" s="188"/>
      <c r="JX25" s="188"/>
      <c r="JY25" s="188"/>
      <c r="JZ25" s="188"/>
      <c r="KA25" s="188"/>
      <c r="KB25" s="188"/>
      <c r="KC25" s="188"/>
      <c r="KD25" s="188"/>
      <c r="KE25" s="188"/>
      <c r="KF25" s="188"/>
      <c r="KG25" s="188"/>
      <c r="KH25" s="188"/>
      <c r="KI25" s="188"/>
      <c r="KJ25" s="188"/>
      <c r="KK25" s="188"/>
      <c r="KL25" s="188"/>
      <c r="KM25" s="188"/>
      <c r="KN25" s="188"/>
      <c r="KO25" s="188"/>
      <c r="KP25" s="188"/>
      <c r="KQ25" s="188"/>
      <c r="KR25" s="188"/>
      <c r="KS25" s="188"/>
      <c r="KT25" s="188"/>
      <c r="KU25" s="188"/>
      <c r="KV25" s="188"/>
      <c r="KW25" s="188"/>
      <c r="KX25" s="188"/>
      <c r="KY25" s="190"/>
      <c r="KZ25" s="188"/>
      <c r="LA25" s="188"/>
      <c r="LB25" s="188"/>
      <c r="LC25" s="188"/>
      <c r="LD25" s="188"/>
      <c r="LE25" s="188"/>
      <c r="LF25" s="188"/>
      <c r="LG25" s="188"/>
      <c r="LH25" s="188"/>
      <c r="LI25" s="188"/>
      <c r="LJ25" s="188"/>
      <c r="LK25" s="188"/>
      <c r="LL25" s="188"/>
      <c r="LM25" s="188"/>
      <c r="LN25" s="188"/>
      <c r="LO25" s="188"/>
      <c r="LP25" s="188"/>
      <c r="LQ25" s="188"/>
      <c r="LR25" s="188"/>
      <c r="LS25" s="188"/>
      <c r="LT25" s="188"/>
      <c r="LU25" s="188"/>
      <c r="LV25" s="188"/>
      <c r="LW25" s="188"/>
      <c r="LX25" s="188"/>
      <c r="LY25" s="188"/>
      <c r="LZ25" s="188"/>
      <c r="MA25" s="188"/>
      <c r="MB25" s="188"/>
      <c r="MC25" s="188"/>
      <c r="MD25" s="188"/>
      <c r="ME25" s="188"/>
      <c r="MF25" s="188"/>
      <c r="MG25" s="188"/>
      <c r="MH25" s="188"/>
      <c r="MI25" s="188"/>
      <c r="MJ25" s="188"/>
      <c r="MK25" s="188"/>
      <c r="ML25" s="188"/>
      <c r="MM25" s="188"/>
      <c r="MN25" s="188"/>
      <c r="MO25" s="188"/>
      <c r="MP25" s="188"/>
      <c r="MQ25" s="188"/>
      <c r="MR25" s="188"/>
      <c r="MS25" s="188"/>
      <c r="MT25" s="188"/>
      <c r="MU25" s="188"/>
      <c r="MV25" s="188"/>
      <c r="MW25" s="188"/>
      <c r="MX25" s="188"/>
      <c r="MY25" s="188"/>
      <c r="MZ25" s="188"/>
      <c r="NA25" s="188"/>
      <c r="NB25" s="188"/>
      <c r="NC25" s="188"/>
      <c r="ND25" s="188"/>
      <c r="NE25" s="188"/>
      <c r="NF25" s="188"/>
      <c r="NG25" s="188"/>
      <c r="NH25" s="188"/>
      <c r="NI25" s="188"/>
      <c r="NJ25" s="188"/>
      <c r="NK25" s="188"/>
      <c r="NL25" s="188"/>
      <c r="NM25" s="188"/>
      <c r="NN25" s="188"/>
      <c r="NO25" s="188"/>
      <c r="NP25" s="188"/>
      <c r="NQ25" s="188"/>
      <c r="NR25" s="188"/>
      <c r="NS25" s="188"/>
      <c r="NT25" s="188"/>
      <c r="NU25" s="188"/>
      <c r="NV25" s="188"/>
      <c r="NW25" s="188"/>
      <c r="NX25" s="188"/>
      <c r="NY25" s="188"/>
      <c r="NZ25" s="188"/>
      <c r="OA25" s="188"/>
      <c r="OB25" s="188"/>
      <c r="OC25" s="188"/>
      <c r="OD25" s="188"/>
      <c r="OE25" s="188"/>
      <c r="OF25" s="188"/>
      <c r="OG25" s="188"/>
      <c r="OH25" s="188"/>
      <c r="OI25" s="188"/>
      <c r="OJ25" s="188"/>
      <c r="OK25" s="188"/>
      <c r="OL25" s="188"/>
      <c r="OM25" s="188"/>
      <c r="ON25" s="188"/>
      <c r="OO25" s="188"/>
      <c r="OP25" s="188"/>
      <c r="OQ25" s="188"/>
      <c r="OR25" s="188"/>
      <c r="OS25" s="188"/>
      <c r="OT25" s="188"/>
      <c r="OU25" s="188"/>
      <c r="OV25" s="188"/>
      <c r="OW25" s="188"/>
      <c r="OX25" s="188"/>
      <c r="OY25" s="188"/>
      <c r="OZ25" s="188"/>
      <c r="PA25" s="188"/>
      <c r="PB25" s="188"/>
      <c r="PC25" s="188"/>
      <c r="PD25" s="188"/>
      <c r="PE25" s="188"/>
      <c r="PF25" s="188"/>
      <c r="PG25" s="188"/>
      <c r="PH25" s="188"/>
      <c r="PI25" s="188"/>
      <c r="PJ25" s="188"/>
      <c r="PK25" s="188"/>
      <c r="PL25" s="188"/>
      <c r="PM25" s="188"/>
      <c r="PN25" s="188"/>
      <c r="PO25" s="188"/>
      <c r="PP25" s="188"/>
      <c r="PQ25" s="188"/>
      <c r="PR25" s="188"/>
      <c r="PS25" s="188"/>
      <c r="PT25" s="188"/>
      <c r="PU25" s="188"/>
      <c r="PV25" s="188"/>
      <c r="PW25" s="188"/>
      <c r="PX25" s="188"/>
      <c r="PY25" s="188"/>
      <c r="PZ25" s="188"/>
      <c r="QA25" s="188"/>
      <c r="QB25" s="188"/>
      <c r="QC25" s="188"/>
      <c r="QD25" s="188"/>
      <c r="QE25" s="188"/>
      <c r="QF25" s="188"/>
      <c r="QG25" s="188"/>
      <c r="QH25" s="188"/>
      <c r="QI25" s="188"/>
      <c r="QJ25" s="188"/>
      <c r="QK25" s="188"/>
      <c r="QL25" s="188"/>
      <c r="QM25" s="188"/>
      <c r="QN25" s="188"/>
      <c r="QO25" s="188"/>
      <c r="QP25" s="188"/>
      <c r="QQ25" s="188"/>
      <c r="QR25" s="188"/>
      <c r="QS25" s="188"/>
      <c r="QT25" s="188"/>
      <c r="QU25" s="188"/>
      <c r="QV25" s="188"/>
      <c r="QW25" s="188"/>
      <c r="QX25" s="188"/>
      <c r="QY25" s="188"/>
      <c r="QZ25" s="188"/>
      <c r="RA25" s="188"/>
      <c r="RB25" s="188"/>
      <c r="RC25" s="188"/>
      <c r="RD25" s="188"/>
      <c r="RE25" s="188"/>
      <c r="RF25" s="188"/>
      <c r="RG25" s="188"/>
      <c r="RH25" s="188"/>
      <c r="RI25" s="188"/>
      <c r="RJ25" s="188"/>
      <c r="RK25" s="188"/>
      <c r="RL25" s="188"/>
      <c r="RM25" s="188"/>
      <c r="RN25" s="188"/>
      <c r="RO25" s="188"/>
      <c r="RP25" s="188"/>
      <c r="RQ25" s="188"/>
      <c r="RR25" s="188"/>
      <c r="RS25" s="188"/>
      <c r="RT25" s="188"/>
      <c r="RU25" s="188"/>
      <c r="RV25" s="188"/>
      <c r="RW25" s="188"/>
      <c r="RX25" s="188"/>
      <c r="RY25" s="188"/>
      <c r="RZ25" s="188"/>
      <c r="SA25" s="188"/>
      <c r="SB25" s="188"/>
      <c r="SC25" s="188"/>
      <c r="SD25" s="188"/>
      <c r="SE25" s="188"/>
      <c r="SF25" s="188"/>
      <c r="SG25" s="188"/>
      <c r="SH25" s="188"/>
      <c r="SI25" s="188"/>
      <c r="SJ25" s="188"/>
      <c r="SK25" s="188"/>
      <c r="SL25" s="188"/>
      <c r="SM25" s="188"/>
      <c r="SN25" s="188"/>
      <c r="SO25" s="188"/>
      <c r="SP25" s="188"/>
      <c r="SQ25" s="188"/>
      <c r="SR25" s="188"/>
      <c r="SS25" s="188"/>
      <c r="ST25" s="188"/>
      <c r="SU25" s="188"/>
      <c r="SV25" s="188"/>
      <c r="SW25" s="188"/>
      <c r="SX25" s="188"/>
      <c r="SY25" s="188"/>
      <c r="SZ25" s="188"/>
      <c r="TA25" s="188"/>
      <c r="TB25" s="188"/>
      <c r="TC25" s="188"/>
      <c r="TD25" s="188"/>
      <c r="TE25" s="188"/>
      <c r="TF25" s="188"/>
      <c r="TG25" s="188"/>
      <c r="TH25" s="188"/>
      <c r="TI25" s="188"/>
      <c r="TJ25" s="188"/>
      <c r="TK25" s="188"/>
      <c r="TL25" s="188"/>
      <c r="TM25" s="188"/>
      <c r="TN25" s="188"/>
      <c r="TO25" s="188"/>
      <c r="TP25" s="188"/>
      <c r="TQ25" s="188"/>
      <c r="TR25" s="188"/>
      <c r="TS25" s="188"/>
      <c r="TT25" s="188"/>
      <c r="TU25" s="188"/>
      <c r="TV25" s="188"/>
      <c r="TW25" s="188"/>
      <c r="TX25" s="188"/>
      <c r="TY25" s="188"/>
      <c r="TZ25" s="188"/>
      <c r="UA25" s="188"/>
      <c r="UB25" s="188"/>
      <c r="UC25" s="188"/>
      <c r="UD25" s="188"/>
      <c r="UE25" s="188"/>
      <c r="UF25" s="188"/>
      <c r="UG25" s="188"/>
      <c r="UH25" s="188"/>
      <c r="UI25" s="188"/>
      <c r="UJ25" s="188"/>
      <c r="UK25" s="188"/>
      <c r="UL25" s="188"/>
      <c r="UM25" s="188"/>
      <c r="UN25" s="188"/>
      <c r="UO25" s="188"/>
      <c r="UP25" s="188"/>
      <c r="UQ25" s="188"/>
      <c r="UR25" s="188"/>
      <c r="US25" s="188"/>
      <c r="UT25" s="188"/>
      <c r="UU25" s="188"/>
      <c r="UV25" s="188"/>
      <c r="UW25" s="188"/>
      <c r="UX25" s="188"/>
      <c r="UY25" s="190"/>
      <c r="UZ25" s="188"/>
      <c r="VA25" s="188"/>
      <c r="VB25" s="188"/>
      <c r="VC25" s="188"/>
      <c r="VD25" s="188"/>
      <c r="VE25" s="188"/>
      <c r="VF25" s="188"/>
      <c r="VG25" s="188"/>
      <c r="VH25" s="188"/>
      <c r="VI25" s="188"/>
      <c r="VJ25" s="188"/>
      <c r="VK25" s="188"/>
      <c r="VL25" s="188"/>
      <c r="VM25" s="188"/>
      <c r="VN25" s="188"/>
      <c r="VO25" s="188"/>
      <c r="VP25" s="188"/>
      <c r="VQ25" s="188"/>
      <c r="VR25" s="188"/>
      <c r="VS25" s="188"/>
      <c r="VT25" s="188"/>
      <c r="VU25" s="188"/>
      <c r="VV25" s="188"/>
      <c r="VW25" s="188"/>
      <c r="VX25" s="188"/>
      <c r="VY25" s="188"/>
      <c r="VZ25" s="188"/>
      <c r="WA25" s="188"/>
      <c r="WB25" s="188"/>
      <c r="WC25" s="188"/>
      <c r="WD25" s="188"/>
      <c r="WE25" s="188"/>
      <c r="WF25" s="188"/>
      <c r="WG25" s="188"/>
      <c r="WH25" s="188"/>
      <c r="WI25" s="188"/>
      <c r="WJ25" s="188"/>
      <c r="WK25" s="188"/>
      <c r="WL25" s="188"/>
      <c r="WM25" s="188"/>
      <c r="WN25" s="188"/>
      <c r="WO25" s="188"/>
      <c r="WP25" s="188"/>
      <c r="WQ25" s="188"/>
      <c r="WR25" s="188"/>
      <c r="WS25" s="188"/>
      <c r="WT25" s="188"/>
      <c r="WU25" s="188"/>
      <c r="WV25" s="188"/>
      <c r="WW25" s="188"/>
      <c r="WX25" s="188"/>
      <c r="WY25" s="188"/>
      <c r="WZ25" s="188"/>
      <c r="XA25" s="188"/>
      <c r="XB25" s="188"/>
      <c r="XC25" s="188"/>
      <c r="XD25" s="188"/>
      <c r="XE25" s="188"/>
      <c r="XF25" s="188"/>
      <c r="XG25" s="188"/>
      <c r="XH25" s="188"/>
      <c r="XI25" s="188"/>
      <c r="XJ25" s="188"/>
      <c r="XK25" s="188"/>
      <c r="XL25" s="188"/>
      <c r="XM25" s="188"/>
      <c r="XN25" s="188"/>
      <c r="XO25" s="188"/>
      <c r="XP25" s="188"/>
      <c r="XQ25" s="188"/>
      <c r="XR25" s="188"/>
      <c r="XS25" s="188"/>
      <c r="XT25" s="188"/>
      <c r="XU25" s="192"/>
      <c r="XV25" s="192"/>
      <c r="XW25" s="192"/>
      <c r="XX25" s="192"/>
      <c r="XY25" s="192"/>
      <c r="XZ25" s="191"/>
      <c r="YA25" s="191"/>
      <c r="YB25" s="191"/>
      <c r="YC25" s="191"/>
    </row>
    <row r="26" spans="1:764" ht="20.100000000000001" customHeight="1">
      <c r="A26" s="285">
        <v>19</v>
      </c>
      <c r="B26" s="193" t="str">
        <f>IF('1'!$A$1=1,D26,F26)</f>
        <v>France</v>
      </c>
      <c r="C26" s="332"/>
      <c r="D26" s="322" t="s">
        <v>165</v>
      </c>
      <c r="E26" s="322"/>
      <c r="F26" s="322" t="s">
        <v>53</v>
      </c>
      <c r="G26" s="117">
        <v>10263.306389578856</v>
      </c>
      <c r="H26" s="117">
        <v>10713.231279856143</v>
      </c>
      <c r="I26" s="117">
        <v>9964.4258943488312</v>
      </c>
      <c r="J26" s="117">
        <v>13398.065026210164</v>
      </c>
      <c r="K26" s="117">
        <v>14039.344148497883</v>
      </c>
      <c r="L26" s="117">
        <v>14617.460601220662</v>
      </c>
      <c r="M26" s="117">
        <v>22957.577737027939</v>
      </c>
      <c r="N26" s="117">
        <v>18246.82102220544</v>
      </c>
      <c r="O26" s="194">
        <v>17230.907136314272</v>
      </c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  <c r="BR26" s="186"/>
      <c r="BS26" s="186"/>
      <c r="BT26" s="186"/>
      <c r="BU26" s="186"/>
      <c r="BV26" s="186"/>
      <c r="BW26" s="186"/>
      <c r="BX26" s="186"/>
      <c r="BY26" s="186"/>
      <c r="BZ26" s="186"/>
      <c r="CA26" s="186"/>
      <c r="CB26" s="186"/>
      <c r="CC26" s="186"/>
      <c r="CD26" s="186"/>
      <c r="CE26" s="186"/>
      <c r="CF26" s="186"/>
      <c r="CG26" s="186"/>
      <c r="CH26" s="186"/>
      <c r="CI26" s="186"/>
      <c r="CJ26" s="186"/>
      <c r="CK26" s="186"/>
      <c r="CL26" s="186"/>
      <c r="CM26" s="186"/>
      <c r="CN26" s="186"/>
      <c r="CO26" s="186"/>
      <c r="CP26" s="186"/>
      <c r="CQ26" s="186"/>
      <c r="CR26" s="186"/>
      <c r="CS26" s="186"/>
      <c r="CT26" s="186"/>
      <c r="CU26" s="186"/>
      <c r="CV26" s="186"/>
      <c r="CW26" s="186"/>
      <c r="CX26" s="186"/>
      <c r="CY26" s="186"/>
      <c r="CZ26" s="186"/>
      <c r="DA26" s="186"/>
      <c r="DB26" s="186"/>
      <c r="DC26" s="186"/>
      <c r="DD26" s="186"/>
      <c r="DE26" s="186"/>
      <c r="DF26" s="186"/>
      <c r="DG26" s="186"/>
      <c r="DH26" s="186"/>
      <c r="DI26" s="186"/>
      <c r="DJ26" s="186"/>
      <c r="DK26" s="186"/>
      <c r="DL26" s="186"/>
      <c r="DM26" s="186"/>
      <c r="DN26" s="186"/>
      <c r="DO26" s="186"/>
      <c r="DP26" s="186"/>
      <c r="DQ26" s="186"/>
      <c r="DR26" s="186"/>
      <c r="DS26" s="186"/>
      <c r="DT26" s="186"/>
      <c r="DU26" s="186"/>
      <c r="DV26" s="186"/>
      <c r="DW26" s="186"/>
      <c r="DX26" s="186"/>
      <c r="DY26" s="186"/>
      <c r="DZ26" s="186"/>
      <c r="EA26" s="186"/>
      <c r="EB26" s="186"/>
      <c r="EC26" s="186"/>
      <c r="ED26" s="186"/>
      <c r="EE26" s="186"/>
      <c r="EF26" s="186"/>
      <c r="EG26" s="186"/>
      <c r="EH26" s="186"/>
      <c r="EI26" s="186"/>
      <c r="EJ26" s="186"/>
      <c r="EK26" s="186"/>
      <c r="EL26" s="186"/>
      <c r="EM26" s="186"/>
      <c r="EN26" s="186"/>
      <c r="EO26" s="186"/>
      <c r="EP26" s="186"/>
      <c r="EQ26" s="186"/>
      <c r="ER26" s="186"/>
      <c r="ES26" s="186"/>
      <c r="ET26" s="186"/>
      <c r="EU26" s="186"/>
      <c r="EV26" s="186"/>
      <c r="EW26" s="187"/>
      <c r="EX26" s="187"/>
      <c r="EY26" s="187"/>
      <c r="EZ26" s="187"/>
      <c r="FA26" s="187"/>
      <c r="FB26" s="187"/>
      <c r="FC26" s="187"/>
      <c r="FD26" s="187"/>
      <c r="FE26" s="187"/>
      <c r="FF26" s="187"/>
      <c r="FG26" s="187"/>
      <c r="FH26" s="187"/>
      <c r="FI26" s="187"/>
      <c r="FJ26" s="187"/>
      <c r="FK26" s="187"/>
      <c r="FL26" s="187"/>
      <c r="FM26" s="187"/>
      <c r="FN26" s="187"/>
      <c r="FO26" s="187"/>
      <c r="FP26" s="187"/>
      <c r="FQ26" s="187"/>
      <c r="FR26" s="187"/>
      <c r="FS26" s="187"/>
      <c r="FT26" s="187"/>
      <c r="FU26" s="187"/>
      <c r="FV26" s="187"/>
      <c r="FW26" s="187"/>
      <c r="FX26" s="187"/>
      <c r="FY26" s="187"/>
      <c r="FZ26" s="187"/>
      <c r="GA26" s="187"/>
      <c r="GB26" s="187"/>
      <c r="GC26" s="187"/>
      <c r="GD26" s="187"/>
      <c r="GE26" s="187"/>
      <c r="GF26" s="187"/>
      <c r="GG26" s="188"/>
      <c r="GH26" s="188"/>
      <c r="GI26" s="188"/>
      <c r="GJ26" s="188"/>
      <c r="GK26" s="188"/>
      <c r="GL26" s="188"/>
      <c r="GM26" s="188"/>
      <c r="GN26" s="188"/>
      <c r="GO26" s="188"/>
      <c r="GP26" s="188"/>
      <c r="GQ26" s="188"/>
      <c r="GR26" s="188"/>
      <c r="GS26" s="188"/>
      <c r="GT26" s="188"/>
      <c r="GU26" s="188"/>
      <c r="GV26" s="188"/>
      <c r="GW26" s="188"/>
      <c r="GX26" s="188"/>
      <c r="GY26" s="188"/>
      <c r="GZ26" s="188"/>
      <c r="HA26" s="188"/>
      <c r="HB26" s="188"/>
      <c r="HC26" s="188"/>
      <c r="HD26" s="188"/>
      <c r="HE26" s="188"/>
      <c r="HF26" s="188"/>
      <c r="HG26" s="188"/>
      <c r="HH26" s="188"/>
      <c r="HI26" s="188"/>
      <c r="HJ26" s="188"/>
      <c r="HK26" s="188"/>
      <c r="HL26" s="188"/>
      <c r="HM26" s="188"/>
      <c r="HN26" s="188"/>
      <c r="HO26" s="188"/>
      <c r="HP26" s="188"/>
      <c r="HQ26" s="188"/>
      <c r="HR26" s="188"/>
      <c r="HS26" s="188"/>
      <c r="HT26" s="188"/>
      <c r="HU26" s="188"/>
      <c r="HV26" s="188"/>
      <c r="HW26" s="188"/>
      <c r="HX26" s="188"/>
      <c r="HY26" s="188"/>
      <c r="HZ26" s="188"/>
      <c r="IA26" s="188"/>
      <c r="IB26" s="188"/>
      <c r="IC26" s="188"/>
      <c r="ID26" s="188"/>
      <c r="IE26" s="188"/>
      <c r="IF26" s="188"/>
      <c r="IG26" s="188"/>
      <c r="IH26" s="188"/>
      <c r="II26" s="188"/>
      <c r="IJ26" s="188"/>
      <c r="IK26" s="188"/>
      <c r="IL26" s="188"/>
      <c r="IM26" s="188"/>
      <c r="IN26" s="188"/>
      <c r="IO26" s="188"/>
      <c r="IP26" s="188"/>
      <c r="IQ26" s="188"/>
      <c r="IR26" s="188"/>
      <c r="IS26" s="188"/>
      <c r="IT26" s="188"/>
      <c r="IU26" s="188"/>
      <c r="IV26" s="188"/>
      <c r="IW26" s="188"/>
      <c r="IX26" s="188"/>
      <c r="IY26" s="188"/>
      <c r="IZ26" s="188"/>
      <c r="JA26" s="188"/>
      <c r="JB26" s="188"/>
      <c r="JC26" s="188"/>
      <c r="JD26" s="188"/>
      <c r="JE26" s="188"/>
      <c r="JF26" s="188"/>
      <c r="JG26" s="188"/>
      <c r="JH26" s="188"/>
      <c r="JI26" s="188"/>
      <c r="JJ26" s="188"/>
      <c r="JK26" s="188"/>
      <c r="JL26" s="188"/>
      <c r="JM26" s="188"/>
      <c r="JN26" s="188"/>
      <c r="JO26" s="188"/>
      <c r="JP26" s="188"/>
      <c r="JQ26" s="188"/>
      <c r="JR26" s="188"/>
      <c r="JS26" s="188"/>
      <c r="JT26" s="188"/>
      <c r="JU26" s="188"/>
      <c r="JV26" s="188"/>
      <c r="JW26" s="188"/>
      <c r="JX26" s="188"/>
      <c r="JY26" s="188"/>
      <c r="JZ26" s="188"/>
      <c r="KA26" s="188"/>
      <c r="KB26" s="188"/>
      <c r="KC26" s="188"/>
      <c r="KD26" s="188"/>
      <c r="KE26" s="188"/>
      <c r="KF26" s="188"/>
      <c r="KG26" s="188"/>
      <c r="KH26" s="188"/>
      <c r="KI26" s="188"/>
      <c r="KJ26" s="188"/>
      <c r="KK26" s="188"/>
      <c r="KL26" s="188"/>
      <c r="KM26" s="188"/>
      <c r="KN26" s="188"/>
      <c r="KO26" s="188"/>
      <c r="KP26" s="188"/>
      <c r="KQ26" s="188"/>
      <c r="KR26" s="188"/>
      <c r="KS26" s="188"/>
      <c r="KT26" s="188"/>
      <c r="KU26" s="188"/>
      <c r="KV26" s="188"/>
      <c r="KW26" s="188"/>
      <c r="KX26" s="188"/>
      <c r="KY26" s="190"/>
      <c r="KZ26" s="188"/>
      <c r="LA26" s="188"/>
      <c r="LB26" s="188"/>
      <c r="LC26" s="188"/>
      <c r="LD26" s="188"/>
      <c r="LE26" s="188"/>
      <c r="LF26" s="188"/>
      <c r="LG26" s="188"/>
      <c r="LH26" s="188"/>
      <c r="LI26" s="188"/>
      <c r="LJ26" s="188"/>
      <c r="LK26" s="188"/>
      <c r="LL26" s="188"/>
      <c r="LM26" s="188"/>
      <c r="LN26" s="188"/>
      <c r="LO26" s="188"/>
      <c r="LP26" s="188"/>
      <c r="LQ26" s="188"/>
      <c r="LR26" s="188"/>
      <c r="LS26" s="188"/>
      <c r="LT26" s="188"/>
      <c r="LU26" s="188"/>
      <c r="LV26" s="188"/>
      <c r="LW26" s="188"/>
      <c r="LX26" s="188"/>
      <c r="LY26" s="188"/>
      <c r="LZ26" s="188"/>
      <c r="MA26" s="188"/>
      <c r="MB26" s="188"/>
      <c r="MC26" s="188"/>
      <c r="MD26" s="188"/>
      <c r="ME26" s="188"/>
      <c r="MF26" s="188"/>
      <c r="MG26" s="188"/>
      <c r="MH26" s="188"/>
      <c r="MI26" s="188"/>
      <c r="MJ26" s="188"/>
      <c r="MK26" s="188"/>
      <c r="ML26" s="188"/>
      <c r="MM26" s="188"/>
      <c r="MN26" s="188"/>
      <c r="MO26" s="188"/>
      <c r="MP26" s="188"/>
      <c r="MQ26" s="188"/>
      <c r="MR26" s="188"/>
      <c r="MS26" s="188"/>
      <c r="MT26" s="188"/>
      <c r="MU26" s="188"/>
      <c r="MV26" s="188"/>
      <c r="MW26" s="188"/>
      <c r="MX26" s="188"/>
      <c r="MY26" s="188"/>
      <c r="MZ26" s="188"/>
      <c r="NA26" s="188"/>
      <c r="NB26" s="188"/>
      <c r="NC26" s="188"/>
      <c r="ND26" s="188"/>
      <c r="NE26" s="188"/>
      <c r="NF26" s="188"/>
      <c r="NG26" s="188"/>
      <c r="NH26" s="188"/>
      <c r="NI26" s="188"/>
      <c r="NJ26" s="188"/>
      <c r="NK26" s="188"/>
      <c r="NL26" s="188"/>
      <c r="NM26" s="188"/>
      <c r="NN26" s="188"/>
      <c r="NO26" s="188"/>
      <c r="NP26" s="188"/>
      <c r="NQ26" s="188"/>
      <c r="NR26" s="188"/>
      <c r="NS26" s="188"/>
      <c r="NT26" s="188"/>
      <c r="NU26" s="188"/>
      <c r="NV26" s="188"/>
      <c r="NW26" s="188"/>
      <c r="NX26" s="188"/>
      <c r="NY26" s="188"/>
      <c r="NZ26" s="188"/>
      <c r="OA26" s="188"/>
      <c r="OB26" s="188"/>
      <c r="OC26" s="188"/>
      <c r="OD26" s="188"/>
      <c r="OE26" s="188"/>
      <c r="OF26" s="188"/>
      <c r="OG26" s="188"/>
      <c r="OH26" s="188"/>
      <c r="OI26" s="188"/>
      <c r="OJ26" s="188"/>
      <c r="OK26" s="188"/>
      <c r="OL26" s="188"/>
      <c r="OM26" s="188"/>
      <c r="ON26" s="188"/>
      <c r="OO26" s="188"/>
      <c r="OP26" s="188"/>
      <c r="OQ26" s="188"/>
      <c r="OR26" s="188"/>
      <c r="OS26" s="188"/>
      <c r="OT26" s="188"/>
      <c r="OU26" s="188"/>
      <c r="OV26" s="188"/>
      <c r="OW26" s="188"/>
      <c r="OX26" s="188"/>
      <c r="OY26" s="188"/>
      <c r="OZ26" s="188"/>
      <c r="PA26" s="188"/>
      <c r="PB26" s="188"/>
      <c r="PC26" s="188"/>
      <c r="PD26" s="188"/>
      <c r="PE26" s="188"/>
      <c r="PF26" s="188"/>
      <c r="PG26" s="188"/>
      <c r="PH26" s="188"/>
      <c r="PI26" s="188"/>
      <c r="PJ26" s="188"/>
      <c r="PK26" s="188"/>
      <c r="PL26" s="188"/>
      <c r="PM26" s="188"/>
      <c r="PN26" s="188"/>
      <c r="PO26" s="188"/>
      <c r="PP26" s="188"/>
      <c r="PQ26" s="188"/>
      <c r="PR26" s="188"/>
      <c r="PS26" s="188"/>
      <c r="PT26" s="188"/>
      <c r="PU26" s="188"/>
      <c r="PV26" s="188"/>
      <c r="PW26" s="188"/>
      <c r="PX26" s="188"/>
      <c r="PY26" s="188"/>
      <c r="PZ26" s="188"/>
      <c r="QA26" s="188"/>
      <c r="QB26" s="188"/>
      <c r="QC26" s="188"/>
      <c r="QD26" s="188"/>
      <c r="QE26" s="188"/>
      <c r="QF26" s="188"/>
      <c r="QG26" s="188"/>
      <c r="QH26" s="188"/>
      <c r="QI26" s="188"/>
      <c r="QJ26" s="188"/>
      <c r="QK26" s="188"/>
      <c r="QL26" s="188"/>
      <c r="QM26" s="188"/>
      <c r="QN26" s="188"/>
      <c r="QO26" s="188"/>
      <c r="QP26" s="188"/>
      <c r="QQ26" s="188"/>
      <c r="QR26" s="188"/>
      <c r="QS26" s="188"/>
      <c r="QT26" s="188"/>
      <c r="QU26" s="188"/>
      <c r="QV26" s="188"/>
      <c r="QW26" s="188"/>
      <c r="QX26" s="188"/>
      <c r="QY26" s="188"/>
      <c r="QZ26" s="188"/>
      <c r="RA26" s="188"/>
      <c r="RB26" s="188"/>
      <c r="RC26" s="188"/>
      <c r="RD26" s="188"/>
      <c r="RE26" s="188"/>
      <c r="RF26" s="188"/>
      <c r="RG26" s="188"/>
      <c r="RH26" s="188"/>
      <c r="RI26" s="188"/>
      <c r="RJ26" s="188"/>
      <c r="RK26" s="188"/>
      <c r="RL26" s="188"/>
      <c r="RM26" s="188"/>
      <c r="RN26" s="188"/>
      <c r="RO26" s="188"/>
      <c r="RP26" s="188"/>
      <c r="RQ26" s="188"/>
      <c r="RR26" s="188"/>
      <c r="RS26" s="188"/>
      <c r="RT26" s="188"/>
      <c r="RU26" s="188"/>
      <c r="RV26" s="188"/>
      <c r="RW26" s="188"/>
      <c r="RX26" s="188"/>
      <c r="RY26" s="188"/>
      <c r="RZ26" s="188"/>
      <c r="SA26" s="188"/>
      <c r="SB26" s="188"/>
      <c r="SC26" s="188"/>
      <c r="SD26" s="188"/>
      <c r="SE26" s="188"/>
      <c r="SF26" s="188"/>
      <c r="SG26" s="188"/>
      <c r="SH26" s="188"/>
      <c r="SI26" s="188"/>
      <c r="SJ26" s="188"/>
      <c r="SK26" s="188"/>
      <c r="SL26" s="188"/>
      <c r="SM26" s="188"/>
      <c r="SN26" s="188"/>
      <c r="SO26" s="188"/>
      <c r="SP26" s="188"/>
      <c r="SQ26" s="188"/>
      <c r="SR26" s="188"/>
      <c r="SS26" s="188"/>
      <c r="ST26" s="188"/>
      <c r="SU26" s="188"/>
      <c r="SV26" s="188"/>
      <c r="SW26" s="188"/>
      <c r="SX26" s="188"/>
      <c r="SY26" s="188"/>
      <c r="SZ26" s="188"/>
      <c r="TA26" s="188"/>
      <c r="TB26" s="188"/>
      <c r="TC26" s="188"/>
      <c r="TD26" s="188"/>
      <c r="TE26" s="188"/>
      <c r="TF26" s="188"/>
      <c r="TG26" s="188"/>
      <c r="TH26" s="188"/>
      <c r="TI26" s="188"/>
      <c r="TJ26" s="188"/>
      <c r="TK26" s="188"/>
      <c r="TL26" s="188"/>
      <c r="TM26" s="188"/>
      <c r="TN26" s="188"/>
      <c r="TO26" s="188"/>
      <c r="TP26" s="188"/>
      <c r="TQ26" s="188"/>
      <c r="TR26" s="188"/>
      <c r="TS26" s="188"/>
      <c r="TT26" s="188"/>
      <c r="TU26" s="188"/>
      <c r="TV26" s="188"/>
      <c r="TW26" s="188"/>
      <c r="TX26" s="188"/>
      <c r="TY26" s="188"/>
      <c r="TZ26" s="188"/>
      <c r="UA26" s="188"/>
      <c r="UB26" s="188"/>
      <c r="UC26" s="188"/>
      <c r="UD26" s="188"/>
      <c r="UE26" s="188"/>
      <c r="UF26" s="188"/>
      <c r="UG26" s="188"/>
      <c r="UH26" s="188"/>
      <c r="UI26" s="188"/>
      <c r="UJ26" s="188"/>
      <c r="UK26" s="188"/>
      <c r="UL26" s="188"/>
      <c r="UM26" s="188"/>
      <c r="UN26" s="188"/>
      <c r="UO26" s="188"/>
      <c r="UP26" s="188"/>
      <c r="UQ26" s="188"/>
      <c r="UR26" s="188"/>
      <c r="US26" s="188"/>
      <c r="UT26" s="188"/>
      <c r="UU26" s="188"/>
      <c r="UV26" s="188"/>
      <c r="UW26" s="188"/>
      <c r="UX26" s="188"/>
      <c r="UY26" s="190"/>
      <c r="UZ26" s="188"/>
      <c r="VA26" s="188"/>
      <c r="VB26" s="188"/>
      <c r="VC26" s="188"/>
      <c r="VD26" s="188"/>
      <c r="VE26" s="188"/>
      <c r="VF26" s="188"/>
      <c r="VG26" s="188"/>
      <c r="VH26" s="188"/>
      <c r="VI26" s="188"/>
      <c r="VJ26" s="188"/>
      <c r="VK26" s="188"/>
      <c r="VL26" s="188"/>
      <c r="VM26" s="188"/>
      <c r="VN26" s="188"/>
      <c r="VO26" s="188"/>
      <c r="VP26" s="188"/>
      <c r="VQ26" s="188"/>
      <c r="VR26" s="188"/>
      <c r="VS26" s="188"/>
      <c r="VT26" s="188"/>
      <c r="VU26" s="188"/>
      <c r="VV26" s="188"/>
      <c r="VW26" s="188"/>
      <c r="VX26" s="188"/>
      <c r="VY26" s="188"/>
      <c r="VZ26" s="188"/>
      <c r="WA26" s="188"/>
      <c r="WB26" s="188"/>
      <c r="WC26" s="188"/>
      <c r="WD26" s="188"/>
      <c r="WE26" s="188"/>
      <c r="WF26" s="188"/>
      <c r="WG26" s="188"/>
      <c r="WH26" s="188"/>
      <c r="WI26" s="188"/>
      <c r="WJ26" s="188"/>
      <c r="WK26" s="188"/>
      <c r="WL26" s="188"/>
      <c r="WM26" s="188"/>
      <c r="WN26" s="188"/>
      <c r="WO26" s="188"/>
      <c r="WP26" s="188"/>
      <c r="WQ26" s="188"/>
      <c r="WR26" s="188"/>
      <c r="WS26" s="188"/>
      <c r="WT26" s="188"/>
      <c r="WU26" s="188"/>
      <c r="WV26" s="188"/>
      <c r="WW26" s="188"/>
      <c r="WX26" s="188"/>
      <c r="WY26" s="188"/>
      <c r="WZ26" s="188"/>
      <c r="XA26" s="188"/>
      <c r="XB26" s="188"/>
      <c r="XC26" s="188"/>
      <c r="XD26" s="188"/>
      <c r="XE26" s="188"/>
      <c r="XF26" s="188"/>
      <c r="XG26" s="188"/>
      <c r="XH26" s="188"/>
      <c r="XI26" s="188"/>
      <c r="XJ26" s="188"/>
      <c r="XK26" s="188"/>
      <c r="XL26" s="188"/>
      <c r="XM26" s="188"/>
      <c r="XN26" s="188"/>
      <c r="XO26" s="188"/>
      <c r="XP26" s="188"/>
      <c r="XQ26" s="188"/>
      <c r="XR26" s="188"/>
      <c r="XS26" s="188"/>
      <c r="XT26" s="188"/>
      <c r="XU26" s="192"/>
      <c r="XV26" s="192"/>
      <c r="XW26" s="192"/>
      <c r="XX26" s="192"/>
      <c r="XY26" s="192"/>
      <c r="XZ26" s="191"/>
      <c r="YA26" s="191"/>
      <c r="YB26" s="191"/>
      <c r="YC26" s="191"/>
    </row>
    <row r="27" spans="1:764" s="201" customFormat="1" ht="33" customHeight="1">
      <c r="A27" s="285">
        <v>20</v>
      </c>
      <c r="B27" s="208" t="str">
        <f>IF('1'!$A$1=1,D27,F27)</f>
        <v>United Kingdom of Great Britain and Northern Ireland</v>
      </c>
      <c r="C27" s="333"/>
      <c r="D27" s="328" t="s">
        <v>54</v>
      </c>
      <c r="E27" s="319"/>
      <c r="F27" s="344" t="s">
        <v>55</v>
      </c>
      <c r="G27" s="117">
        <v>7067.7014955969516</v>
      </c>
      <c r="H27" s="117">
        <v>7266.1550943898546</v>
      </c>
      <c r="I27" s="117">
        <v>11727.865477700432</v>
      </c>
      <c r="J27" s="117">
        <v>14617.596332179113</v>
      </c>
      <c r="K27" s="117">
        <v>14811.853820427139</v>
      </c>
      <c r="L27" s="117">
        <v>15894.263695521489</v>
      </c>
      <c r="M27" s="117">
        <v>26737.367266482499</v>
      </c>
      <c r="N27" s="117">
        <v>11736.865160882124</v>
      </c>
      <c r="O27" s="194">
        <v>13023.447905962834</v>
      </c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186"/>
      <c r="BL27" s="186"/>
      <c r="BM27" s="186"/>
      <c r="BN27" s="186"/>
      <c r="BO27" s="186"/>
      <c r="BP27" s="186"/>
      <c r="BQ27" s="186"/>
      <c r="BR27" s="186"/>
      <c r="BS27" s="186"/>
      <c r="BT27" s="186"/>
      <c r="BU27" s="186"/>
      <c r="BV27" s="186"/>
      <c r="BW27" s="186"/>
      <c r="BX27" s="186"/>
      <c r="BY27" s="186"/>
      <c r="BZ27" s="186"/>
      <c r="CA27" s="186"/>
      <c r="CB27" s="186"/>
      <c r="CC27" s="186"/>
      <c r="CD27" s="186"/>
      <c r="CE27" s="186"/>
      <c r="CF27" s="186"/>
      <c r="CG27" s="186"/>
      <c r="CH27" s="186"/>
      <c r="CI27" s="186"/>
      <c r="CJ27" s="186"/>
      <c r="CK27" s="186"/>
      <c r="CL27" s="186"/>
      <c r="CM27" s="186"/>
      <c r="CN27" s="186"/>
      <c r="CO27" s="186"/>
      <c r="CP27" s="186"/>
      <c r="CQ27" s="186"/>
      <c r="CR27" s="186"/>
      <c r="CS27" s="186"/>
      <c r="CT27" s="186"/>
      <c r="CU27" s="186"/>
      <c r="CV27" s="186"/>
      <c r="CW27" s="186"/>
      <c r="CX27" s="186"/>
      <c r="CY27" s="186"/>
      <c r="CZ27" s="186"/>
      <c r="DA27" s="186"/>
      <c r="DB27" s="186"/>
      <c r="DC27" s="186"/>
      <c r="DD27" s="186"/>
      <c r="DE27" s="186"/>
      <c r="DF27" s="186"/>
      <c r="DG27" s="186"/>
      <c r="DH27" s="186"/>
      <c r="DI27" s="186"/>
      <c r="DJ27" s="186"/>
      <c r="DK27" s="186"/>
      <c r="DL27" s="186"/>
      <c r="DM27" s="186"/>
      <c r="DN27" s="186"/>
      <c r="DO27" s="186"/>
      <c r="DP27" s="186"/>
      <c r="DQ27" s="186"/>
      <c r="DR27" s="186"/>
      <c r="DS27" s="186"/>
      <c r="DT27" s="186"/>
      <c r="DU27" s="186"/>
      <c r="DV27" s="186"/>
      <c r="DW27" s="186"/>
      <c r="DX27" s="186"/>
      <c r="DY27" s="186"/>
      <c r="DZ27" s="186"/>
      <c r="EA27" s="186"/>
      <c r="EB27" s="186"/>
      <c r="EC27" s="186"/>
      <c r="ED27" s="186"/>
      <c r="EE27" s="186"/>
      <c r="EF27" s="186"/>
      <c r="EG27" s="186"/>
      <c r="EH27" s="186"/>
      <c r="EI27" s="186"/>
      <c r="EJ27" s="186"/>
      <c r="EK27" s="186"/>
      <c r="EL27" s="186"/>
      <c r="EM27" s="186"/>
      <c r="EN27" s="186"/>
      <c r="EO27" s="186"/>
      <c r="EP27" s="186"/>
      <c r="EQ27" s="186"/>
      <c r="ER27" s="186"/>
      <c r="ES27" s="186"/>
      <c r="ET27" s="186"/>
      <c r="EU27" s="186"/>
      <c r="EV27" s="186"/>
      <c r="EW27" s="187"/>
      <c r="EX27" s="187"/>
      <c r="EY27" s="187"/>
      <c r="EZ27" s="187"/>
      <c r="FA27" s="187"/>
      <c r="FB27" s="187"/>
      <c r="FC27" s="187"/>
      <c r="FD27" s="187"/>
      <c r="FE27" s="187"/>
      <c r="FF27" s="187"/>
      <c r="FG27" s="187"/>
      <c r="FH27" s="187"/>
      <c r="FI27" s="187"/>
      <c r="FJ27" s="187"/>
      <c r="FK27" s="187"/>
      <c r="FL27" s="187"/>
      <c r="FM27" s="187"/>
      <c r="FN27" s="187"/>
      <c r="FO27" s="187"/>
      <c r="FP27" s="187"/>
      <c r="FQ27" s="187"/>
      <c r="FR27" s="187"/>
      <c r="FS27" s="187"/>
      <c r="FT27" s="187"/>
      <c r="FU27" s="187"/>
      <c r="FV27" s="187"/>
      <c r="FW27" s="187"/>
      <c r="FX27" s="187"/>
      <c r="FY27" s="187"/>
      <c r="FZ27" s="187"/>
      <c r="GA27" s="187"/>
      <c r="GB27" s="187"/>
      <c r="GC27" s="187"/>
      <c r="GD27" s="187"/>
      <c r="GE27" s="187"/>
      <c r="GF27" s="187"/>
      <c r="GG27" s="188"/>
      <c r="GH27" s="188"/>
      <c r="GI27" s="188"/>
      <c r="GJ27" s="188"/>
      <c r="GK27" s="188"/>
      <c r="GL27" s="188"/>
      <c r="GM27" s="188"/>
      <c r="GN27" s="188"/>
      <c r="GO27" s="188"/>
      <c r="GP27" s="188"/>
      <c r="GQ27" s="188"/>
      <c r="GR27" s="188"/>
      <c r="GS27" s="188"/>
      <c r="GT27" s="188"/>
      <c r="GU27" s="188"/>
      <c r="GV27" s="188"/>
      <c r="GW27" s="188"/>
      <c r="GX27" s="188"/>
      <c r="GY27" s="188"/>
      <c r="GZ27" s="188"/>
      <c r="HA27" s="188"/>
      <c r="HB27" s="188"/>
      <c r="HC27" s="188"/>
      <c r="HD27" s="188"/>
      <c r="HE27" s="188"/>
      <c r="HF27" s="188"/>
      <c r="HG27" s="188"/>
      <c r="HH27" s="188"/>
      <c r="HI27" s="188"/>
      <c r="HJ27" s="188"/>
      <c r="HK27" s="188"/>
      <c r="HL27" s="188"/>
      <c r="HM27" s="188"/>
      <c r="HN27" s="188"/>
      <c r="HO27" s="188"/>
      <c r="HP27" s="188"/>
      <c r="HQ27" s="188"/>
      <c r="HR27" s="188"/>
      <c r="HS27" s="188"/>
      <c r="HT27" s="188"/>
      <c r="HU27" s="188"/>
      <c r="HV27" s="188"/>
      <c r="HW27" s="188"/>
      <c r="HX27" s="188"/>
      <c r="HY27" s="188"/>
      <c r="HZ27" s="188"/>
      <c r="IA27" s="188"/>
      <c r="IB27" s="188"/>
      <c r="IC27" s="188"/>
      <c r="ID27" s="188"/>
      <c r="IE27" s="188"/>
      <c r="IF27" s="188"/>
      <c r="IG27" s="188"/>
      <c r="IH27" s="188"/>
      <c r="II27" s="188"/>
      <c r="IJ27" s="188"/>
      <c r="IK27" s="188"/>
      <c r="IL27" s="188"/>
      <c r="IM27" s="188"/>
      <c r="IN27" s="188"/>
      <c r="IO27" s="188"/>
      <c r="IP27" s="188"/>
      <c r="IQ27" s="188"/>
      <c r="IR27" s="188"/>
      <c r="IS27" s="188"/>
      <c r="IT27" s="188"/>
      <c r="IU27" s="188"/>
      <c r="IV27" s="188"/>
      <c r="IW27" s="188"/>
      <c r="IX27" s="188"/>
      <c r="IY27" s="188"/>
      <c r="IZ27" s="188"/>
      <c r="JA27" s="188"/>
      <c r="JB27" s="188"/>
      <c r="JC27" s="188"/>
      <c r="JD27" s="188"/>
      <c r="JE27" s="188"/>
      <c r="JF27" s="188"/>
      <c r="JG27" s="188"/>
      <c r="JH27" s="188"/>
      <c r="JI27" s="188"/>
      <c r="JJ27" s="188"/>
      <c r="JK27" s="188"/>
      <c r="JL27" s="188"/>
      <c r="JM27" s="188"/>
      <c r="JN27" s="188"/>
      <c r="JO27" s="188"/>
      <c r="JP27" s="188"/>
      <c r="JQ27" s="188"/>
      <c r="JR27" s="188"/>
      <c r="JS27" s="188"/>
      <c r="JT27" s="188"/>
      <c r="JU27" s="188"/>
      <c r="JV27" s="188"/>
      <c r="JW27" s="188"/>
      <c r="JX27" s="188"/>
      <c r="JY27" s="188"/>
      <c r="JZ27" s="188"/>
      <c r="KA27" s="188"/>
      <c r="KB27" s="188"/>
      <c r="KC27" s="188"/>
      <c r="KD27" s="188"/>
      <c r="KE27" s="188"/>
      <c r="KF27" s="188"/>
      <c r="KG27" s="188"/>
      <c r="KH27" s="188"/>
      <c r="KI27" s="188"/>
      <c r="KJ27" s="188"/>
      <c r="KK27" s="188"/>
      <c r="KL27" s="188"/>
      <c r="KM27" s="188"/>
      <c r="KN27" s="188"/>
      <c r="KO27" s="188"/>
      <c r="KP27" s="188"/>
      <c r="KQ27" s="188"/>
      <c r="KR27" s="188"/>
      <c r="KS27" s="188"/>
      <c r="KT27" s="188"/>
      <c r="KU27" s="188"/>
      <c r="KV27" s="188"/>
      <c r="KW27" s="188"/>
      <c r="KX27" s="188"/>
      <c r="KY27" s="190"/>
      <c r="KZ27" s="188"/>
      <c r="LA27" s="188"/>
      <c r="LB27" s="188"/>
      <c r="LC27" s="188"/>
      <c r="LD27" s="188"/>
      <c r="LE27" s="188"/>
      <c r="LF27" s="188"/>
      <c r="LG27" s="188"/>
      <c r="LH27" s="188"/>
      <c r="LI27" s="188"/>
      <c r="LJ27" s="188"/>
      <c r="LK27" s="188"/>
      <c r="LL27" s="188"/>
      <c r="LM27" s="188"/>
      <c r="LN27" s="188"/>
      <c r="LO27" s="188"/>
      <c r="LP27" s="188"/>
      <c r="LQ27" s="188"/>
      <c r="LR27" s="188"/>
      <c r="LS27" s="188"/>
      <c r="LT27" s="188"/>
      <c r="LU27" s="188"/>
      <c r="LV27" s="188"/>
      <c r="LW27" s="188"/>
      <c r="LX27" s="188"/>
      <c r="LY27" s="188"/>
      <c r="LZ27" s="188"/>
      <c r="MA27" s="188"/>
      <c r="MB27" s="188"/>
      <c r="MC27" s="188"/>
      <c r="MD27" s="188"/>
      <c r="ME27" s="188"/>
      <c r="MF27" s="188"/>
      <c r="MG27" s="188"/>
      <c r="MH27" s="188"/>
      <c r="MI27" s="188"/>
      <c r="MJ27" s="188"/>
      <c r="MK27" s="188"/>
      <c r="ML27" s="188"/>
      <c r="MM27" s="188"/>
      <c r="MN27" s="188"/>
      <c r="MO27" s="188"/>
      <c r="MP27" s="188"/>
      <c r="MQ27" s="188"/>
      <c r="MR27" s="188"/>
      <c r="MS27" s="188"/>
      <c r="MT27" s="188"/>
      <c r="MU27" s="188"/>
      <c r="MV27" s="188"/>
      <c r="MW27" s="188"/>
      <c r="MX27" s="188"/>
      <c r="MY27" s="188"/>
      <c r="MZ27" s="188"/>
      <c r="NA27" s="188"/>
      <c r="NB27" s="188"/>
      <c r="NC27" s="188"/>
      <c r="ND27" s="188"/>
      <c r="NE27" s="188"/>
      <c r="NF27" s="188"/>
      <c r="NG27" s="188"/>
      <c r="NH27" s="188"/>
      <c r="NI27" s="188"/>
      <c r="NJ27" s="188"/>
      <c r="NK27" s="188"/>
      <c r="NL27" s="188"/>
      <c r="NM27" s="188"/>
      <c r="NN27" s="188"/>
      <c r="NO27" s="188"/>
      <c r="NP27" s="188"/>
      <c r="NQ27" s="188"/>
      <c r="NR27" s="188"/>
      <c r="NS27" s="188"/>
      <c r="NT27" s="188"/>
      <c r="NU27" s="188"/>
      <c r="NV27" s="188"/>
      <c r="NW27" s="188"/>
      <c r="NX27" s="188"/>
      <c r="NY27" s="188"/>
      <c r="NZ27" s="188"/>
      <c r="OA27" s="188"/>
      <c r="OB27" s="188"/>
      <c r="OC27" s="188"/>
      <c r="OD27" s="188"/>
      <c r="OE27" s="188"/>
      <c r="OF27" s="188"/>
      <c r="OG27" s="188"/>
      <c r="OH27" s="188"/>
      <c r="OI27" s="188"/>
      <c r="OJ27" s="188"/>
      <c r="OK27" s="188"/>
      <c r="OL27" s="188"/>
      <c r="OM27" s="188"/>
      <c r="ON27" s="188"/>
      <c r="OO27" s="188"/>
      <c r="OP27" s="188"/>
      <c r="OQ27" s="188"/>
      <c r="OR27" s="188"/>
      <c r="OS27" s="188"/>
      <c r="OT27" s="188"/>
      <c r="OU27" s="188"/>
      <c r="OV27" s="188"/>
      <c r="OW27" s="188"/>
      <c r="OX27" s="188"/>
      <c r="OY27" s="188"/>
      <c r="OZ27" s="188"/>
      <c r="PA27" s="188"/>
      <c r="PB27" s="188"/>
      <c r="PC27" s="188"/>
      <c r="PD27" s="188"/>
      <c r="PE27" s="188"/>
      <c r="PF27" s="188"/>
      <c r="PG27" s="188"/>
      <c r="PH27" s="188"/>
      <c r="PI27" s="188"/>
      <c r="PJ27" s="188"/>
      <c r="PK27" s="188"/>
      <c r="PL27" s="188"/>
      <c r="PM27" s="188"/>
      <c r="PN27" s="188"/>
      <c r="PO27" s="188"/>
      <c r="PP27" s="188"/>
      <c r="PQ27" s="188"/>
      <c r="PR27" s="188"/>
      <c r="PS27" s="188"/>
      <c r="PT27" s="188"/>
      <c r="PU27" s="188"/>
      <c r="PV27" s="188"/>
      <c r="PW27" s="188"/>
      <c r="PX27" s="188"/>
      <c r="PY27" s="188"/>
      <c r="PZ27" s="188"/>
      <c r="QA27" s="188"/>
      <c r="QB27" s="188"/>
      <c r="QC27" s="188"/>
      <c r="QD27" s="188"/>
      <c r="QE27" s="188"/>
      <c r="QF27" s="188"/>
      <c r="QG27" s="188"/>
      <c r="QH27" s="188"/>
      <c r="QI27" s="188"/>
      <c r="QJ27" s="188"/>
      <c r="QK27" s="188"/>
      <c r="QL27" s="188"/>
      <c r="QM27" s="188"/>
      <c r="QN27" s="188"/>
      <c r="QO27" s="188"/>
      <c r="QP27" s="188"/>
      <c r="QQ27" s="188"/>
      <c r="QR27" s="188"/>
      <c r="QS27" s="188"/>
      <c r="QT27" s="188"/>
      <c r="QU27" s="188"/>
      <c r="QV27" s="188"/>
      <c r="QW27" s="188"/>
      <c r="QX27" s="188"/>
      <c r="QY27" s="188"/>
      <c r="QZ27" s="188"/>
      <c r="RA27" s="188"/>
      <c r="RB27" s="188"/>
      <c r="RC27" s="188"/>
      <c r="RD27" s="188"/>
      <c r="RE27" s="188"/>
      <c r="RF27" s="188"/>
      <c r="RG27" s="188"/>
      <c r="RH27" s="188"/>
      <c r="RI27" s="188"/>
      <c r="RJ27" s="188"/>
      <c r="RK27" s="188"/>
      <c r="RL27" s="188"/>
      <c r="RM27" s="188"/>
      <c r="RN27" s="188"/>
      <c r="RO27" s="188"/>
      <c r="RP27" s="188"/>
      <c r="RQ27" s="188"/>
      <c r="RR27" s="188"/>
      <c r="RS27" s="188"/>
      <c r="RT27" s="188"/>
      <c r="RU27" s="188"/>
      <c r="RV27" s="188"/>
      <c r="RW27" s="188"/>
      <c r="RX27" s="188"/>
      <c r="RY27" s="188"/>
      <c r="RZ27" s="188"/>
      <c r="SA27" s="188"/>
      <c r="SB27" s="188"/>
      <c r="SC27" s="188"/>
      <c r="SD27" s="188"/>
      <c r="SE27" s="188"/>
      <c r="SF27" s="188"/>
      <c r="SG27" s="188"/>
      <c r="SH27" s="188"/>
      <c r="SI27" s="188"/>
      <c r="SJ27" s="188"/>
      <c r="SK27" s="188"/>
      <c r="SL27" s="188"/>
      <c r="SM27" s="188"/>
      <c r="SN27" s="188"/>
      <c r="SO27" s="188"/>
      <c r="SP27" s="188"/>
      <c r="SQ27" s="188"/>
      <c r="SR27" s="188"/>
      <c r="SS27" s="188"/>
      <c r="ST27" s="188"/>
      <c r="SU27" s="188"/>
      <c r="SV27" s="188"/>
      <c r="SW27" s="188"/>
      <c r="SX27" s="188"/>
      <c r="SY27" s="188"/>
      <c r="SZ27" s="188"/>
      <c r="TA27" s="188"/>
      <c r="TB27" s="188"/>
      <c r="TC27" s="188"/>
      <c r="TD27" s="188"/>
      <c r="TE27" s="188"/>
      <c r="TF27" s="188"/>
      <c r="TG27" s="188"/>
      <c r="TH27" s="188"/>
      <c r="TI27" s="188"/>
      <c r="TJ27" s="188"/>
      <c r="TK27" s="188"/>
      <c r="TL27" s="188"/>
      <c r="TM27" s="188"/>
      <c r="TN27" s="188"/>
      <c r="TO27" s="188"/>
      <c r="TP27" s="188"/>
      <c r="TQ27" s="188"/>
      <c r="TR27" s="188"/>
      <c r="TS27" s="188"/>
      <c r="TT27" s="188"/>
      <c r="TU27" s="188"/>
      <c r="TV27" s="188"/>
      <c r="TW27" s="188"/>
      <c r="TX27" s="188"/>
      <c r="TY27" s="188"/>
      <c r="TZ27" s="188"/>
      <c r="UA27" s="188"/>
      <c r="UB27" s="188"/>
      <c r="UC27" s="188"/>
      <c r="UD27" s="188"/>
      <c r="UE27" s="188"/>
      <c r="UF27" s="188"/>
      <c r="UG27" s="188"/>
      <c r="UH27" s="188"/>
      <c r="UI27" s="188"/>
      <c r="UJ27" s="188"/>
      <c r="UK27" s="188"/>
      <c r="UL27" s="188"/>
      <c r="UM27" s="188"/>
      <c r="UN27" s="188"/>
      <c r="UO27" s="188"/>
      <c r="UP27" s="188"/>
      <c r="UQ27" s="188"/>
      <c r="UR27" s="188"/>
      <c r="US27" s="188"/>
      <c r="UT27" s="188"/>
      <c r="UU27" s="188"/>
      <c r="UV27" s="188"/>
      <c r="UW27" s="188"/>
      <c r="UX27" s="188"/>
      <c r="UY27" s="190"/>
      <c r="UZ27" s="188"/>
      <c r="VA27" s="188"/>
      <c r="VB27" s="188"/>
      <c r="VC27" s="188"/>
      <c r="VD27" s="188"/>
      <c r="VE27" s="188"/>
      <c r="VF27" s="188"/>
      <c r="VG27" s="188"/>
      <c r="VH27" s="188"/>
      <c r="VI27" s="188"/>
      <c r="VJ27" s="188"/>
      <c r="VK27" s="188"/>
      <c r="VL27" s="188"/>
      <c r="VM27" s="188"/>
      <c r="VN27" s="188"/>
      <c r="VO27" s="188"/>
      <c r="VP27" s="188"/>
      <c r="VQ27" s="188"/>
      <c r="VR27" s="188"/>
      <c r="VS27" s="188"/>
      <c r="VT27" s="188"/>
      <c r="VU27" s="188"/>
      <c r="VV27" s="188"/>
      <c r="VW27" s="188"/>
      <c r="VX27" s="188"/>
      <c r="VY27" s="188"/>
      <c r="VZ27" s="188"/>
      <c r="WA27" s="188"/>
      <c r="WB27" s="188"/>
      <c r="WC27" s="188"/>
      <c r="WD27" s="188"/>
      <c r="WE27" s="188"/>
      <c r="WF27" s="188"/>
      <c r="WG27" s="188"/>
      <c r="WH27" s="188"/>
      <c r="WI27" s="188"/>
      <c r="WJ27" s="188"/>
      <c r="WK27" s="188"/>
      <c r="WL27" s="188"/>
      <c r="WM27" s="188"/>
      <c r="WN27" s="188"/>
      <c r="WO27" s="188"/>
      <c r="WP27" s="188"/>
      <c r="WQ27" s="188"/>
      <c r="WR27" s="188"/>
      <c r="WS27" s="188"/>
      <c r="WT27" s="188"/>
      <c r="WU27" s="188"/>
      <c r="WV27" s="188"/>
      <c r="WW27" s="188"/>
      <c r="WX27" s="188"/>
      <c r="WY27" s="188"/>
      <c r="WZ27" s="188"/>
      <c r="XA27" s="188"/>
      <c r="XB27" s="188"/>
      <c r="XC27" s="188"/>
      <c r="XD27" s="188"/>
      <c r="XE27" s="188"/>
      <c r="XF27" s="188"/>
      <c r="XG27" s="188"/>
      <c r="XH27" s="188"/>
      <c r="XI27" s="188"/>
      <c r="XJ27" s="188"/>
      <c r="XK27" s="188"/>
      <c r="XL27" s="188"/>
      <c r="XM27" s="188"/>
      <c r="XN27" s="188"/>
      <c r="XO27" s="188"/>
      <c r="XP27" s="188"/>
      <c r="XQ27" s="188"/>
      <c r="XR27" s="188"/>
      <c r="XS27" s="188"/>
      <c r="XT27" s="188"/>
      <c r="XU27" s="192"/>
      <c r="XV27" s="192"/>
      <c r="XW27" s="192"/>
      <c r="XX27" s="192"/>
      <c r="XY27" s="192"/>
      <c r="XZ27" s="191"/>
      <c r="YA27" s="191"/>
      <c r="YB27" s="191"/>
      <c r="YC27" s="191"/>
      <c r="YD27" s="202"/>
      <c r="YE27" s="203"/>
      <c r="YF27" s="203"/>
      <c r="YG27" s="203"/>
      <c r="YH27" s="203"/>
      <c r="YI27" s="202"/>
      <c r="YJ27" s="202"/>
      <c r="YK27" s="202"/>
      <c r="YL27" s="202"/>
      <c r="YM27" s="202"/>
      <c r="YN27" s="202"/>
      <c r="YO27" s="202"/>
      <c r="YP27" s="202"/>
      <c r="YQ27" s="202"/>
      <c r="YR27" s="202"/>
      <c r="YS27" s="202"/>
      <c r="YT27" s="202"/>
      <c r="YU27" s="202"/>
      <c r="YV27" s="202"/>
      <c r="YW27" s="202"/>
      <c r="YX27" s="202"/>
      <c r="YY27" s="202"/>
      <c r="YZ27" s="202"/>
      <c r="ZA27" s="202"/>
      <c r="ZB27" s="202"/>
      <c r="ZC27" s="202"/>
      <c r="ZD27" s="202"/>
      <c r="ZE27" s="202"/>
      <c r="ZF27" s="202"/>
      <c r="ZG27" s="202"/>
      <c r="ZH27" s="202"/>
      <c r="ZI27" s="202"/>
      <c r="ZJ27" s="202"/>
      <c r="ZK27" s="203"/>
      <c r="ZL27" s="203"/>
      <c r="ZM27" s="203"/>
      <c r="ZN27" s="203"/>
      <c r="ZO27" s="203"/>
      <c r="ZP27" s="202"/>
      <c r="ZQ27" s="202"/>
      <c r="ZR27" s="202"/>
      <c r="ZS27" s="202"/>
      <c r="AAC27" s="148"/>
      <c r="AAD27" s="148"/>
      <c r="AAE27" s="148"/>
      <c r="AAF27" s="148"/>
      <c r="AAG27" s="148"/>
      <c r="AAH27" s="148"/>
      <c r="AAI27" s="148"/>
      <c r="AAJ27" s="148"/>
      <c r="AAK27" s="148"/>
      <c r="AAL27" s="148"/>
      <c r="AAM27" s="148"/>
      <c r="AAN27" s="148"/>
      <c r="AAO27" s="148"/>
      <c r="AAP27" s="148"/>
      <c r="AAQ27" s="148"/>
      <c r="AAR27" s="148"/>
      <c r="AAS27" s="148"/>
      <c r="AAT27" s="148"/>
      <c r="AAU27" s="148"/>
      <c r="AAV27" s="148"/>
      <c r="AAW27" s="148"/>
      <c r="AAX27" s="148"/>
      <c r="AAY27" s="148"/>
      <c r="ABQ27" s="148"/>
      <c r="ABR27" s="148"/>
      <c r="ABS27" s="148"/>
      <c r="ABT27" s="148"/>
      <c r="ABU27" s="148"/>
      <c r="ABV27" s="148"/>
      <c r="ABW27" s="148"/>
      <c r="ABX27" s="148"/>
      <c r="ABY27" s="148"/>
      <c r="ABZ27" s="148"/>
      <c r="ACA27" s="148"/>
      <c r="ACB27" s="148"/>
      <c r="ACC27" s="148"/>
      <c r="ACD27" s="148"/>
      <c r="ACE27" s="148"/>
      <c r="ACF27" s="148"/>
      <c r="ACG27" s="148"/>
      <c r="ACH27" s="148"/>
      <c r="ACI27" s="148"/>
      <c r="ACJ27" s="148"/>
    </row>
    <row r="28" spans="1:764" s="201" customFormat="1" ht="20.100000000000001" customHeight="1">
      <c r="A28" s="285">
        <v>21</v>
      </c>
      <c r="B28" s="193" t="str">
        <f>IF('1'!$A$1=1,D28,F28)</f>
        <v>Belgium</v>
      </c>
      <c r="C28" s="333"/>
      <c r="D28" s="320" t="s">
        <v>179</v>
      </c>
      <c r="E28" s="314"/>
      <c r="F28" s="319" t="s">
        <v>56</v>
      </c>
      <c r="G28" s="117">
        <v>6004.4114516409545</v>
      </c>
      <c r="H28" s="117">
        <v>5732.1619339665613</v>
      </c>
      <c r="I28" s="117">
        <v>11265.414543726311</v>
      </c>
      <c r="J28" s="117">
        <v>15668.514584445746</v>
      </c>
      <c r="K28" s="117">
        <v>16557.827610473654</v>
      </c>
      <c r="L28" s="117">
        <v>14423.935853659008</v>
      </c>
      <c r="M28" s="117">
        <v>16599.899318303906</v>
      </c>
      <c r="N28" s="117">
        <v>15072.26946289586</v>
      </c>
      <c r="O28" s="194">
        <v>12911.630514646644</v>
      </c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186"/>
      <c r="BM28" s="186"/>
      <c r="BN28" s="186"/>
      <c r="BO28" s="186"/>
      <c r="BP28" s="186"/>
      <c r="BQ28" s="186"/>
      <c r="BR28" s="186"/>
      <c r="BS28" s="186"/>
      <c r="BT28" s="186"/>
      <c r="BU28" s="186"/>
      <c r="BV28" s="186"/>
      <c r="BW28" s="186"/>
      <c r="BX28" s="186"/>
      <c r="BY28" s="186"/>
      <c r="BZ28" s="186"/>
      <c r="CA28" s="186"/>
      <c r="CB28" s="186"/>
      <c r="CC28" s="186"/>
      <c r="CD28" s="186"/>
      <c r="CE28" s="186"/>
      <c r="CF28" s="186"/>
      <c r="CG28" s="186"/>
      <c r="CH28" s="186"/>
      <c r="CI28" s="186"/>
      <c r="CJ28" s="186"/>
      <c r="CK28" s="186"/>
      <c r="CL28" s="186"/>
      <c r="CM28" s="186"/>
      <c r="CN28" s="186"/>
      <c r="CO28" s="186"/>
      <c r="CP28" s="186"/>
      <c r="CQ28" s="186"/>
      <c r="CR28" s="186"/>
      <c r="CS28" s="186"/>
      <c r="CT28" s="186"/>
      <c r="CU28" s="186"/>
      <c r="CV28" s="186"/>
      <c r="CW28" s="186"/>
      <c r="CX28" s="186"/>
      <c r="CY28" s="186"/>
      <c r="CZ28" s="186"/>
      <c r="DA28" s="186"/>
      <c r="DB28" s="186"/>
      <c r="DC28" s="186"/>
      <c r="DD28" s="186"/>
      <c r="DE28" s="186"/>
      <c r="DF28" s="186"/>
      <c r="DG28" s="186"/>
      <c r="DH28" s="186"/>
      <c r="DI28" s="186"/>
      <c r="DJ28" s="186"/>
      <c r="DK28" s="186"/>
      <c r="DL28" s="186"/>
      <c r="DM28" s="186"/>
      <c r="DN28" s="186"/>
      <c r="DO28" s="186"/>
      <c r="DP28" s="186"/>
      <c r="DQ28" s="186"/>
      <c r="DR28" s="186"/>
      <c r="DS28" s="186"/>
      <c r="DT28" s="186"/>
      <c r="DU28" s="186"/>
      <c r="DV28" s="186"/>
      <c r="DW28" s="186"/>
      <c r="DX28" s="186"/>
      <c r="DY28" s="186"/>
      <c r="DZ28" s="186"/>
      <c r="EA28" s="186"/>
      <c r="EB28" s="186"/>
      <c r="EC28" s="186"/>
      <c r="ED28" s="186"/>
      <c r="EE28" s="186"/>
      <c r="EF28" s="186"/>
      <c r="EG28" s="186"/>
      <c r="EH28" s="186"/>
      <c r="EI28" s="186"/>
      <c r="EJ28" s="186"/>
      <c r="EK28" s="186"/>
      <c r="EL28" s="186"/>
      <c r="EM28" s="186"/>
      <c r="EN28" s="186"/>
      <c r="EO28" s="186"/>
      <c r="EP28" s="186"/>
      <c r="EQ28" s="186"/>
      <c r="ER28" s="186"/>
      <c r="ES28" s="186"/>
      <c r="ET28" s="186"/>
      <c r="EU28" s="186"/>
      <c r="EV28" s="186"/>
      <c r="EW28" s="187"/>
      <c r="EX28" s="187"/>
      <c r="EY28" s="187"/>
      <c r="EZ28" s="187"/>
      <c r="FA28" s="187"/>
      <c r="FB28" s="187"/>
      <c r="FC28" s="187"/>
      <c r="FD28" s="187"/>
      <c r="FE28" s="187"/>
      <c r="FF28" s="187"/>
      <c r="FG28" s="187"/>
      <c r="FH28" s="187"/>
      <c r="FI28" s="187"/>
      <c r="FJ28" s="187"/>
      <c r="FK28" s="187"/>
      <c r="FL28" s="187"/>
      <c r="FM28" s="187"/>
      <c r="FN28" s="187"/>
      <c r="FO28" s="187"/>
      <c r="FP28" s="187"/>
      <c r="FQ28" s="187"/>
      <c r="FR28" s="187"/>
      <c r="FS28" s="187"/>
      <c r="FT28" s="187"/>
      <c r="FU28" s="187"/>
      <c r="FV28" s="187"/>
      <c r="FW28" s="187"/>
      <c r="FX28" s="187"/>
      <c r="FY28" s="187"/>
      <c r="FZ28" s="187"/>
      <c r="GA28" s="187"/>
      <c r="GB28" s="187"/>
      <c r="GC28" s="187"/>
      <c r="GD28" s="187"/>
      <c r="GE28" s="187"/>
      <c r="GF28" s="187"/>
      <c r="GG28" s="188"/>
      <c r="GH28" s="188"/>
      <c r="GI28" s="188"/>
      <c r="GJ28" s="188"/>
      <c r="GK28" s="188"/>
      <c r="GL28" s="188"/>
      <c r="GM28" s="188"/>
      <c r="GN28" s="188"/>
      <c r="GO28" s="188"/>
      <c r="GP28" s="188"/>
      <c r="GQ28" s="188"/>
      <c r="GR28" s="188"/>
      <c r="GS28" s="188"/>
      <c r="GT28" s="188"/>
      <c r="GU28" s="188"/>
      <c r="GV28" s="188"/>
      <c r="GW28" s="188"/>
      <c r="GX28" s="188"/>
      <c r="GY28" s="188"/>
      <c r="GZ28" s="188"/>
      <c r="HA28" s="188"/>
      <c r="HB28" s="188"/>
      <c r="HC28" s="188"/>
      <c r="HD28" s="188"/>
      <c r="HE28" s="188"/>
      <c r="HF28" s="188"/>
      <c r="HG28" s="188"/>
      <c r="HH28" s="188"/>
      <c r="HI28" s="188"/>
      <c r="HJ28" s="188"/>
      <c r="HK28" s="188"/>
      <c r="HL28" s="188"/>
      <c r="HM28" s="188"/>
      <c r="HN28" s="188"/>
      <c r="HO28" s="188"/>
      <c r="HP28" s="188"/>
      <c r="HQ28" s="188"/>
      <c r="HR28" s="188"/>
      <c r="HS28" s="188"/>
      <c r="HT28" s="188"/>
      <c r="HU28" s="188"/>
      <c r="HV28" s="188"/>
      <c r="HW28" s="188"/>
      <c r="HX28" s="188"/>
      <c r="HY28" s="188"/>
      <c r="HZ28" s="188"/>
      <c r="IA28" s="188"/>
      <c r="IB28" s="188"/>
      <c r="IC28" s="188"/>
      <c r="ID28" s="188"/>
      <c r="IE28" s="188"/>
      <c r="IF28" s="188"/>
      <c r="IG28" s="188"/>
      <c r="IH28" s="188"/>
      <c r="II28" s="188"/>
      <c r="IJ28" s="188"/>
      <c r="IK28" s="188"/>
      <c r="IL28" s="188"/>
      <c r="IM28" s="188"/>
      <c r="IN28" s="188"/>
      <c r="IO28" s="188"/>
      <c r="IP28" s="188"/>
      <c r="IQ28" s="188"/>
      <c r="IR28" s="188"/>
      <c r="IS28" s="188"/>
      <c r="IT28" s="188"/>
      <c r="IU28" s="188"/>
      <c r="IV28" s="188"/>
      <c r="IW28" s="188"/>
      <c r="IX28" s="188"/>
      <c r="IY28" s="188"/>
      <c r="IZ28" s="188"/>
      <c r="JA28" s="188"/>
      <c r="JB28" s="188"/>
      <c r="JC28" s="188"/>
      <c r="JD28" s="188"/>
      <c r="JE28" s="188"/>
      <c r="JF28" s="188"/>
      <c r="JG28" s="188"/>
      <c r="JH28" s="188"/>
      <c r="JI28" s="188"/>
      <c r="JJ28" s="188"/>
      <c r="JK28" s="188"/>
      <c r="JL28" s="188"/>
      <c r="JM28" s="188"/>
      <c r="JN28" s="188"/>
      <c r="JO28" s="188"/>
      <c r="JP28" s="188"/>
      <c r="JQ28" s="188"/>
      <c r="JR28" s="188"/>
      <c r="JS28" s="188"/>
      <c r="JT28" s="188"/>
      <c r="JU28" s="188"/>
      <c r="JV28" s="188"/>
      <c r="JW28" s="188"/>
      <c r="JX28" s="188"/>
      <c r="JY28" s="188"/>
      <c r="JZ28" s="188"/>
      <c r="KA28" s="188"/>
      <c r="KB28" s="188"/>
      <c r="KC28" s="188"/>
      <c r="KD28" s="188"/>
      <c r="KE28" s="188"/>
      <c r="KF28" s="188"/>
      <c r="KG28" s="188"/>
      <c r="KH28" s="188"/>
      <c r="KI28" s="188"/>
      <c r="KJ28" s="188"/>
      <c r="KK28" s="188"/>
      <c r="KL28" s="188"/>
      <c r="KM28" s="188"/>
      <c r="KN28" s="188"/>
      <c r="KO28" s="188"/>
      <c r="KP28" s="188"/>
      <c r="KQ28" s="188"/>
      <c r="KR28" s="188"/>
      <c r="KS28" s="188"/>
      <c r="KT28" s="188"/>
      <c r="KU28" s="188"/>
      <c r="KV28" s="188"/>
      <c r="KW28" s="188"/>
      <c r="KX28" s="188"/>
      <c r="KY28" s="190"/>
      <c r="KZ28" s="188"/>
      <c r="LA28" s="188"/>
      <c r="LB28" s="188"/>
      <c r="LC28" s="188"/>
      <c r="LD28" s="188"/>
      <c r="LE28" s="188"/>
      <c r="LF28" s="188"/>
      <c r="LG28" s="188"/>
      <c r="LH28" s="188"/>
      <c r="LI28" s="188"/>
      <c r="LJ28" s="188"/>
      <c r="LK28" s="188"/>
      <c r="LL28" s="188"/>
      <c r="LM28" s="188"/>
      <c r="LN28" s="188"/>
      <c r="LO28" s="188"/>
      <c r="LP28" s="188"/>
      <c r="LQ28" s="188"/>
      <c r="LR28" s="188"/>
      <c r="LS28" s="188"/>
      <c r="LT28" s="188"/>
      <c r="LU28" s="188"/>
      <c r="LV28" s="188"/>
      <c r="LW28" s="188"/>
      <c r="LX28" s="188"/>
      <c r="LY28" s="188"/>
      <c r="LZ28" s="188"/>
      <c r="MA28" s="188"/>
      <c r="MB28" s="188"/>
      <c r="MC28" s="188"/>
      <c r="MD28" s="188"/>
      <c r="ME28" s="188"/>
      <c r="MF28" s="188"/>
      <c r="MG28" s="188"/>
      <c r="MH28" s="188"/>
      <c r="MI28" s="188"/>
      <c r="MJ28" s="188"/>
      <c r="MK28" s="188"/>
      <c r="ML28" s="188"/>
      <c r="MM28" s="188"/>
      <c r="MN28" s="188"/>
      <c r="MO28" s="188"/>
      <c r="MP28" s="188"/>
      <c r="MQ28" s="188"/>
      <c r="MR28" s="188"/>
      <c r="MS28" s="188"/>
      <c r="MT28" s="188"/>
      <c r="MU28" s="188"/>
      <c r="MV28" s="188"/>
      <c r="MW28" s="188"/>
      <c r="MX28" s="188"/>
      <c r="MY28" s="188"/>
      <c r="MZ28" s="188"/>
      <c r="NA28" s="188"/>
      <c r="NB28" s="188"/>
      <c r="NC28" s="188"/>
      <c r="ND28" s="188"/>
      <c r="NE28" s="188"/>
      <c r="NF28" s="188"/>
      <c r="NG28" s="188"/>
      <c r="NH28" s="188"/>
      <c r="NI28" s="188"/>
      <c r="NJ28" s="188"/>
      <c r="NK28" s="188"/>
      <c r="NL28" s="188"/>
      <c r="NM28" s="188"/>
      <c r="NN28" s="188"/>
      <c r="NO28" s="188"/>
      <c r="NP28" s="188"/>
      <c r="NQ28" s="188"/>
      <c r="NR28" s="188"/>
      <c r="NS28" s="188"/>
      <c r="NT28" s="188"/>
      <c r="NU28" s="188"/>
      <c r="NV28" s="188"/>
      <c r="NW28" s="188"/>
      <c r="NX28" s="188"/>
      <c r="NY28" s="188"/>
      <c r="NZ28" s="188"/>
      <c r="OA28" s="188"/>
      <c r="OB28" s="188"/>
      <c r="OC28" s="188"/>
      <c r="OD28" s="188"/>
      <c r="OE28" s="188"/>
      <c r="OF28" s="188"/>
      <c r="OG28" s="188"/>
      <c r="OH28" s="188"/>
      <c r="OI28" s="188"/>
      <c r="OJ28" s="188"/>
      <c r="OK28" s="188"/>
      <c r="OL28" s="188"/>
      <c r="OM28" s="188"/>
      <c r="ON28" s="188"/>
      <c r="OO28" s="188"/>
      <c r="OP28" s="188"/>
      <c r="OQ28" s="188"/>
      <c r="OR28" s="188"/>
      <c r="OS28" s="188"/>
      <c r="OT28" s="188"/>
      <c r="OU28" s="188"/>
      <c r="OV28" s="188"/>
      <c r="OW28" s="188"/>
      <c r="OX28" s="188"/>
      <c r="OY28" s="188"/>
      <c r="OZ28" s="188"/>
      <c r="PA28" s="188"/>
      <c r="PB28" s="188"/>
      <c r="PC28" s="188"/>
      <c r="PD28" s="188"/>
      <c r="PE28" s="188"/>
      <c r="PF28" s="188"/>
      <c r="PG28" s="188"/>
      <c r="PH28" s="188"/>
      <c r="PI28" s="188"/>
      <c r="PJ28" s="188"/>
      <c r="PK28" s="188"/>
      <c r="PL28" s="188"/>
      <c r="PM28" s="188"/>
      <c r="PN28" s="188"/>
      <c r="PO28" s="188"/>
      <c r="PP28" s="188"/>
      <c r="PQ28" s="188"/>
      <c r="PR28" s="188"/>
      <c r="PS28" s="188"/>
      <c r="PT28" s="188"/>
      <c r="PU28" s="188"/>
      <c r="PV28" s="188"/>
      <c r="PW28" s="188"/>
      <c r="PX28" s="188"/>
      <c r="PY28" s="188"/>
      <c r="PZ28" s="188"/>
      <c r="QA28" s="188"/>
      <c r="QB28" s="188"/>
      <c r="QC28" s="188"/>
      <c r="QD28" s="188"/>
      <c r="QE28" s="188"/>
      <c r="QF28" s="188"/>
      <c r="QG28" s="188"/>
      <c r="QH28" s="188"/>
      <c r="QI28" s="188"/>
      <c r="QJ28" s="188"/>
      <c r="QK28" s="188"/>
      <c r="QL28" s="188"/>
      <c r="QM28" s="188"/>
      <c r="QN28" s="188"/>
      <c r="QO28" s="188"/>
      <c r="QP28" s="188"/>
      <c r="QQ28" s="188"/>
      <c r="QR28" s="188"/>
      <c r="QS28" s="188"/>
      <c r="QT28" s="188"/>
      <c r="QU28" s="188"/>
      <c r="QV28" s="188"/>
      <c r="QW28" s="188"/>
      <c r="QX28" s="188"/>
      <c r="QY28" s="188"/>
      <c r="QZ28" s="188"/>
      <c r="RA28" s="188"/>
      <c r="RB28" s="188"/>
      <c r="RC28" s="188"/>
      <c r="RD28" s="188"/>
      <c r="RE28" s="188"/>
      <c r="RF28" s="188"/>
      <c r="RG28" s="188"/>
      <c r="RH28" s="188"/>
      <c r="RI28" s="188"/>
      <c r="RJ28" s="188"/>
      <c r="RK28" s="188"/>
      <c r="RL28" s="188"/>
      <c r="RM28" s="188"/>
      <c r="RN28" s="188"/>
      <c r="RO28" s="188"/>
      <c r="RP28" s="188"/>
      <c r="RQ28" s="188"/>
      <c r="RR28" s="188"/>
      <c r="RS28" s="188"/>
      <c r="RT28" s="188"/>
      <c r="RU28" s="188"/>
      <c r="RV28" s="188"/>
      <c r="RW28" s="188"/>
      <c r="RX28" s="188"/>
      <c r="RY28" s="188"/>
      <c r="RZ28" s="188"/>
      <c r="SA28" s="188"/>
      <c r="SB28" s="188"/>
      <c r="SC28" s="188"/>
      <c r="SD28" s="188"/>
      <c r="SE28" s="188"/>
      <c r="SF28" s="188"/>
      <c r="SG28" s="188"/>
      <c r="SH28" s="188"/>
      <c r="SI28" s="188"/>
      <c r="SJ28" s="188"/>
      <c r="SK28" s="188"/>
      <c r="SL28" s="188"/>
      <c r="SM28" s="188"/>
      <c r="SN28" s="188"/>
      <c r="SO28" s="188"/>
      <c r="SP28" s="188"/>
      <c r="SQ28" s="188"/>
      <c r="SR28" s="188"/>
      <c r="SS28" s="188"/>
      <c r="ST28" s="188"/>
      <c r="SU28" s="188"/>
      <c r="SV28" s="188"/>
      <c r="SW28" s="188"/>
      <c r="SX28" s="188"/>
      <c r="SY28" s="188"/>
      <c r="SZ28" s="188"/>
      <c r="TA28" s="188"/>
      <c r="TB28" s="188"/>
      <c r="TC28" s="188"/>
      <c r="TD28" s="188"/>
      <c r="TE28" s="188"/>
      <c r="TF28" s="188"/>
      <c r="TG28" s="188"/>
      <c r="TH28" s="188"/>
      <c r="TI28" s="188"/>
      <c r="TJ28" s="188"/>
      <c r="TK28" s="188"/>
      <c r="TL28" s="188"/>
      <c r="TM28" s="188"/>
      <c r="TN28" s="188"/>
      <c r="TO28" s="188"/>
      <c r="TP28" s="188"/>
      <c r="TQ28" s="188"/>
      <c r="TR28" s="188"/>
      <c r="TS28" s="188"/>
      <c r="TT28" s="188"/>
      <c r="TU28" s="188"/>
      <c r="TV28" s="188"/>
      <c r="TW28" s="188"/>
      <c r="TX28" s="188"/>
      <c r="TY28" s="188"/>
      <c r="TZ28" s="188"/>
      <c r="UA28" s="188"/>
      <c r="UB28" s="188"/>
      <c r="UC28" s="188"/>
      <c r="UD28" s="188"/>
      <c r="UE28" s="188"/>
      <c r="UF28" s="188"/>
      <c r="UG28" s="188"/>
      <c r="UH28" s="188"/>
      <c r="UI28" s="188"/>
      <c r="UJ28" s="188"/>
      <c r="UK28" s="188"/>
      <c r="UL28" s="188"/>
      <c r="UM28" s="188"/>
      <c r="UN28" s="188"/>
      <c r="UO28" s="188"/>
      <c r="UP28" s="188"/>
      <c r="UQ28" s="188"/>
      <c r="UR28" s="188"/>
      <c r="US28" s="188"/>
      <c r="UT28" s="188"/>
      <c r="UU28" s="188"/>
      <c r="UV28" s="188"/>
      <c r="UW28" s="188"/>
      <c r="UX28" s="188"/>
      <c r="UY28" s="190"/>
      <c r="UZ28" s="188"/>
      <c r="VA28" s="188"/>
      <c r="VB28" s="188"/>
      <c r="VC28" s="188"/>
      <c r="VD28" s="188"/>
      <c r="VE28" s="188"/>
      <c r="VF28" s="188"/>
      <c r="VG28" s="188"/>
      <c r="VH28" s="188"/>
      <c r="VI28" s="188"/>
      <c r="VJ28" s="188"/>
      <c r="VK28" s="188"/>
      <c r="VL28" s="188"/>
      <c r="VM28" s="188"/>
      <c r="VN28" s="188"/>
      <c r="VO28" s="188"/>
      <c r="VP28" s="188"/>
      <c r="VQ28" s="188"/>
      <c r="VR28" s="188"/>
      <c r="VS28" s="188"/>
      <c r="VT28" s="188"/>
      <c r="VU28" s="188"/>
      <c r="VV28" s="188"/>
      <c r="VW28" s="188"/>
      <c r="VX28" s="188"/>
      <c r="VY28" s="188"/>
      <c r="VZ28" s="188"/>
      <c r="WA28" s="188"/>
      <c r="WB28" s="188"/>
      <c r="WC28" s="188"/>
      <c r="WD28" s="188"/>
      <c r="WE28" s="188"/>
      <c r="WF28" s="188"/>
      <c r="WG28" s="188"/>
      <c r="WH28" s="188"/>
      <c r="WI28" s="188"/>
      <c r="WJ28" s="188"/>
      <c r="WK28" s="188"/>
      <c r="WL28" s="188"/>
      <c r="WM28" s="188"/>
      <c r="WN28" s="188"/>
      <c r="WO28" s="188"/>
      <c r="WP28" s="188"/>
      <c r="WQ28" s="188"/>
      <c r="WR28" s="188"/>
      <c r="WS28" s="188"/>
      <c r="WT28" s="188"/>
      <c r="WU28" s="188"/>
      <c r="WV28" s="188"/>
      <c r="WW28" s="188"/>
      <c r="WX28" s="188"/>
      <c r="WY28" s="188"/>
      <c r="WZ28" s="188"/>
      <c r="XA28" s="188"/>
      <c r="XB28" s="188"/>
      <c r="XC28" s="188"/>
      <c r="XD28" s="188"/>
      <c r="XE28" s="188"/>
      <c r="XF28" s="188"/>
      <c r="XG28" s="188"/>
      <c r="XH28" s="188"/>
      <c r="XI28" s="188"/>
      <c r="XJ28" s="188"/>
      <c r="XK28" s="188"/>
      <c r="XL28" s="188"/>
      <c r="XM28" s="188"/>
      <c r="XN28" s="188"/>
      <c r="XO28" s="188"/>
      <c r="XP28" s="188"/>
      <c r="XQ28" s="188"/>
      <c r="XR28" s="188"/>
      <c r="XS28" s="188"/>
      <c r="XT28" s="188"/>
      <c r="XU28" s="192"/>
      <c r="XV28" s="192"/>
      <c r="XW28" s="192"/>
      <c r="XX28" s="192"/>
      <c r="XY28" s="192"/>
      <c r="XZ28" s="191"/>
      <c r="YA28" s="191"/>
      <c r="YB28" s="191"/>
      <c r="YC28" s="191"/>
      <c r="YD28" s="202"/>
      <c r="YE28" s="203"/>
      <c r="YF28" s="203"/>
      <c r="YG28" s="203"/>
      <c r="YH28" s="203"/>
      <c r="YI28" s="202"/>
      <c r="YJ28" s="202"/>
      <c r="YK28" s="202"/>
      <c r="YL28" s="202"/>
      <c r="YM28" s="202"/>
      <c r="YN28" s="202"/>
      <c r="YO28" s="202"/>
      <c r="YP28" s="202"/>
      <c r="YQ28" s="202"/>
      <c r="YR28" s="202"/>
      <c r="YS28" s="202"/>
      <c r="YT28" s="202"/>
      <c r="YU28" s="202"/>
      <c r="YV28" s="202"/>
      <c r="YW28" s="202"/>
      <c r="YX28" s="202"/>
      <c r="YY28" s="202"/>
      <c r="YZ28" s="202"/>
      <c r="ZA28" s="202"/>
      <c r="ZB28" s="202"/>
      <c r="ZC28" s="202"/>
      <c r="ZD28" s="202"/>
      <c r="ZE28" s="202"/>
      <c r="ZF28" s="202"/>
      <c r="ZG28" s="202"/>
      <c r="ZH28" s="202"/>
      <c r="ZI28" s="202"/>
      <c r="ZJ28" s="202"/>
      <c r="ZK28" s="203"/>
      <c r="ZL28" s="203"/>
      <c r="ZM28" s="203"/>
      <c r="ZN28" s="203"/>
      <c r="ZO28" s="203"/>
      <c r="ZP28" s="202"/>
      <c r="ZQ28" s="202"/>
      <c r="ZR28" s="202"/>
      <c r="ZS28" s="202"/>
      <c r="AAC28" s="148"/>
      <c r="AAD28" s="148"/>
      <c r="AAE28" s="148"/>
      <c r="AAF28" s="148"/>
      <c r="AAG28" s="148"/>
      <c r="AAH28" s="148"/>
      <c r="AAI28" s="148"/>
      <c r="AAJ28" s="148"/>
      <c r="AAK28" s="148"/>
      <c r="AAL28" s="148"/>
      <c r="AAM28" s="148"/>
      <c r="AAN28" s="148"/>
      <c r="AAO28" s="148"/>
      <c r="AAP28" s="148"/>
      <c r="AAQ28" s="148"/>
      <c r="AAR28" s="148"/>
      <c r="AAS28" s="148"/>
      <c r="AAT28" s="148"/>
      <c r="AAU28" s="148"/>
      <c r="AAV28" s="148"/>
      <c r="AAW28" s="148"/>
      <c r="AAX28" s="148"/>
      <c r="AAY28" s="148"/>
      <c r="ABQ28" s="148"/>
      <c r="ABR28" s="148"/>
      <c r="ABS28" s="148"/>
      <c r="ABT28" s="148"/>
      <c r="ABU28" s="148"/>
      <c r="ABV28" s="148"/>
      <c r="ABW28" s="148"/>
      <c r="ABX28" s="148"/>
      <c r="ABY28" s="148"/>
      <c r="ABZ28" s="148"/>
      <c r="ACA28" s="148"/>
      <c r="ACB28" s="148"/>
      <c r="ACC28" s="148"/>
      <c r="ACD28" s="148"/>
      <c r="ACE28" s="148"/>
      <c r="ACF28" s="148"/>
      <c r="ACG28" s="148"/>
      <c r="ACH28" s="148"/>
      <c r="ACI28" s="148"/>
      <c r="ACJ28" s="148"/>
    </row>
    <row r="29" spans="1:764" ht="20.100000000000001" customHeight="1">
      <c r="A29" s="285">
        <v>22</v>
      </c>
      <c r="B29" s="193" t="str">
        <f>IF('1'!$A$1=1,D29,F29)</f>
        <v>Latvia</v>
      </c>
      <c r="C29" s="333"/>
      <c r="D29" s="313" t="s">
        <v>172</v>
      </c>
      <c r="E29" s="321"/>
      <c r="F29" s="322" t="s">
        <v>68</v>
      </c>
      <c r="G29" s="117">
        <v>2985.3320175019744</v>
      </c>
      <c r="H29" s="117">
        <v>3198.6892313792182</v>
      </c>
      <c r="I29" s="117">
        <v>5366.311910213436</v>
      </c>
      <c r="J29" s="117">
        <v>7683.2524643616216</v>
      </c>
      <c r="K29" s="117">
        <v>7234.008278146759</v>
      </c>
      <c r="L29" s="117">
        <v>6009.9755665450075</v>
      </c>
      <c r="M29" s="117">
        <v>7385.1824494530174</v>
      </c>
      <c r="N29" s="117">
        <v>9219.7545342656285</v>
      </c>
      <c r="O29" s="194">
        <v>11758.622549744108</v>
      </c>
    </row>
    <row r="30" spans="1:764" ht="20.100000000000001" customHeight="1">
      <c r="A30" s="348">
        <v>23</v>
      </c>
      <c r="B30" s="193" t="str">
        <f>IF('1'!$A$1=1,D30,F30)</f>
        <v>Israel</v>
      </c>
      <c r="C30" s="198"/>
      <c r="D30" s="314" t="s">
        <v>183</v>
      </c>
      <c r="E30" s="314"/>
      <c r="F30" s="314" t="s">
        <v>71</v>
      </c>
      <c r="G30" s="117">
        <v>12872.29546070568</v>
      </c>
      <c r="H30" s="117">
        <v>12310.186684493641</v>
      </c>
      <c r="I30" s="117">
        <v>16055.034828576863</v>
      </c>
      <c r="J30" s="117">
        <v>15632.538258573366</v>
      </c>
      <c r="K30" s="117">
        <v>16090.983349829203</v>
      </c>
      <c r="L30" s="117">
        <v>14852.809142173839</v>
      </c>
      <c r="M30" s="117">
        <v>19619.204458301036</v>
      </c>
      <c r="N30" s="117">
        <v>10627.660463216067</v>
      </c>
      <c r="O30" s="194">
        <v>11172.607036131947</v>
      </c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186"/>
      <c r="BB30" s="186"/>
      <c r="BC30" s="186"/>
      <c r="BD30" s="186"/>
      <c r="BE30" s="186"/>
      <c r="BF30" s="186"/>
      <c r="BG30" s="186"/>
      <c r="BH30" s="186"/>
      <c r="BI30" s="186"/>
      <c r="BJ30" s="186"/>
      <c r="BK30" s="186"/>
      <c r="BL30" s="186"/>
      <c r="BM30" s="186"/>
      <c r="BN30" s="186"/>
      <c r="BO30" s="186"/>
      <c r="BP30" s="186"/>
      <c r="BQ30" s="186"/>
      <c r="BR30" s="186"/>
      <c r="BS30" s="186"/>
      <c r="BT30" s="186"/>
      <c r="BU30" s="186"/>
      <c r="BV30" s="186"/>
      <c r="BW30" s="186"/>
      <c r="BX30" s="186"/>
      <c r="BY30" s="186"/>
      <c r="BZ30" s="186"/>
      <c r="CA30" s="186"/>
      <c r="CB30" s="186"/>
      <c r="CC30" s="186"/>
      <c r="CD30" s="186"/>
      <c r="CE30" s="186"/>
      <c r="CF30" s="186"/>
      <c r="CG30" s="186"/>
      <c r="CH30" s="186"/>
      <c r="CI30" s="186"/>
      <c r="CJ30" s="186"/>
      <c r="CK30" s="186"/>
      <c r="CL30" s="186"/>
      <c r="CM30" s="186"/>
      <c r="CN30" s="186"/>
      <c r="CO30" s="186"/>
      <c r="CP30" s="186"/>
      <c r="CQ30" s="186"/>
      <c r="CR30" s="186"/>
      <c r="CS30" s="186"/>
      <c r="CT30" s="186"/>
      <c r="CU30" s="186"/>
      <c r="CV30" s="186"/>
      <c r="CW30" s="186"/>
      <c r="CX30" s="186"/>
      <c r="CY30" s="186"/>
      <c r="CZ30" s="186"/>
      <c r="DA30" s="186"/>
      <c r="DB30" s="186"/>
      <c r="DC30" s="186"/>
      <c r="DD30" s="186"/>
      <c r="DE30" s="186"/>
      <c r="DF30" s="186"/>
      <c r="DG30" s="186"/>
      <c r="DH30" s="186"/>
      <c r="DI30" s="186"/>
      <c r="DJ30" s="186"/>
      <c r="DK30" s="186"/>
      <c r="DL30" s="186"/>
      <c r="DM30" s="186"/>
      <c r="DN30" s="186"/>
      <c r="DO30" s="186"/>
      <c r="DP30" s="186"/>
      <c r="DQ30" s="186"/>
      <c r="DR30" s="186"/>
      <c r="DS30" s="186"/>
      <c r="DT30" s="186"/>
      <c r="DU30" s="186"/>
      <c r="DV30" s="186"/>
      <c r="DW30" s="186"/>
      <c r="DX30" s="186"/>
      <c r="DY30" s="186"/>
      <c r="DZ30" s="186"/>
      <c r="EA30" s="186"/>
      <c r="EB30" s="186"/>
      <c r="EC30" s="186"/>
      <c r="ED30" s="186"/>
      <c r="EE30" s="186"/>
      <c r="EF30" s="186"/>
      <c r="EG30" s="186"/>
      <c r="EH30" s="186"/>
      <c r="EI30" s="186"/>
      <c r="EJ30" s="186"/>
      <c r="EK30" s="186"/>
      <c r="EL30" s="186"/>
      <c r="EM30" s="186"/>
      <c r="EN30" s="186"/>
      <c r="EO30" s="186"/>
      <c r="EP30" s="186"/>
      <c r="EQ30" s="186"/>
      <c r="ER30" s="186"/>
      <c r="ES30" s="186"/>
      <c r="ET30" s="186"/>
      <c r="EU30" s="186"/>
      <c r="EV30" s="186"/>
      <c r="EW30" s="187"/>
      <c r="EX30" s="187"/>
      <c r="EY30" s="187"/>
      <c r="EZ30" s="187"/>
      <c r="FA30" s="187"/>
      <c r="FB30" s="187"/>
      <c r="FC30" s="187"/>
      <c r="FD30" s="187"/>
      <c r="FE30" s="187"/>
      <c r="FF30" s="187"/>
      <c r="FG30" s="187"/>
      <c r="FH30" s="187"/>
      <c r="FI30" s="187"/>
      <c r="FJ30" s="187"/>
      <c r="FK30" s="187"/>
      <c r="FL30" s="187"/>
      <c r="FM30" s="187"/>
      <c r="FN30" s="187"/>
      <c r="FO30" s="187"/>
      <c r="FP30" s="187"/>
      <c r="FQ30" s="187"/>
      <c r="FR30" s="187"/>
      <c r="FS30" s="187"/>
      <c r="FT30" s="187"/>
      <c r="FU30" s="187"/>
      <c r="FV30" s="187"/>
      <c r="FW30" s="187"/>
      <c r="FX30" s="187"/>
      <c r="FY30" s="187"/>
      <c r="FZ30" s="187"/>
      <c r="GA30" s="187"/>
      <c r="GB30" s="187"/>
      <c r="GC30" s="187"/>
      <c r="GD30" s="187"/>
      <c r="GE30" s="187"/>
      <c r="GF30" s="187"/>
      <c r="GG30" s="188"/>
      <c r="GH30" s="188"/>
      <c r="GI30" s="188"/>
      <c r="GJ30" s="188"/>
      <c r="GK30" s="188"/>
      <c r="GL30" s="188"/>
      <c r="GM30" s="188"/>
      <c r="GN30" s="188"/>
      <c r="GO30" s="188"/>
      <c r="GP30" s="188"/>
      <c r="GQ30" s="188"/>
      <c r="GR30" s="188"/>
      <c r="GS30" s="188"/>
      <c r="GT30" s="188"/>
      <c r="GU30" s="188"/>
      <c r="GV30" s="188"/>
      <c r="GW30" s="188"/>
      <c r="GX30" s="188"/>
      <c r="GY30" s="188"/>
      <c r="GZ30" s="188"/>
      <c r="HA30" s="188"/>
      <c r="HB30" s="188"/>
      <c r="HC30" s="188"/>
      <c r="HD30" s="188"/>
      <c r="HE30" s="188"/>
      <c r="HF30" s="188"/>
      <c r="HG30" s="188"/>
      <c r="HH30" s="188"/>
      <c r="HI30" s="188"/>
      <c r="HJ30" s="188"/>
      <c r="HK30" s="188"/>
      <c r="HL30" s="188"/>
      <c r="HM30" s="188"/>
      <c r="HN30" s="188"/>
      <c r="HO30" s="188"/>
      <c r="HP30" s="188"/>
      <c r="HQ30" s="188"/>
      <c r="HR30" s="188"/>
      <c r="HS30" s="188"/>
      <c r="HT30" s="188"/>
      <c r="HU30" s="188"/>
      <c r="HV30" s="188"/>
      <c r="HW30" s="188"/>
      <c r="HX30" s="188"/>
      <c r="HY30" s="188"/>
      <c r="HZ30" s="188"/>
      <c r="IA30" s="188"/>
      <c r="IB30" s="188"/>
      <c r="IC30" s="188"/>
      <c r="ID30" s="188"/>
      <c r="IE30" s="188"/>
      <c r="IF30" s="188"/>
      <c r="IG30" s="188"/>
      <c r="IH30" s="188"/>
      <c r="II30" s="188"/>
      <c r="IJ30" s="188"/>
      <c r="IK30" s="188"/>
      <c r="IL30" s="188"/>
      <c r="IM30" s="188"/>
      <c r="IN30" s="188"/>
      <c r="IO30" s="188"/>
      <c r="IP30" s="188"/>
      <c r="IQ30" s="188"/>
      <c r="IR30" s="188"/>
      <c r="IS30" s="188"/>
      <c r="IT30" s="188"/>
      <c r="IU30" s="188"/>
      <c r="IV30" s="188"/>
      <c r="IW30" s="188"/>
      <c r="IX30" s="188"/>
      <c r="IY30" s="188"/>
      <c r="IZ30" s="188"/>
      <c r="JA30" s="188"/>
      <c r="JB30" s="188"/>
      <c r="JC30" s="188"/>
      <c r="JD30" s="188"/>
      <c r="JE30" s="188"/>
      <c r="JF30" s="188"/>
      <c r="JG30" s="188"/>
      <c r="JH30" s="188"/>
      <c r="JI30" s="188"/>
      <c r="JJ30" s="188"/>
      <c r="JK30" s="188"/>
      <c r="JL30" s="188"/>
      <c r="JM30" s="188"/>
      <c r="JN30" s="188"/>
      <c r="JO30" s="188"/>
      <c r="JP30" s="188"/>
      <c r="JQ30" s="188"/>
      <c r="JR30" s="188"/>
      <c r="JS30" s="188"/>
      <c r="JT30" s="188"/>
      <c r="JU30" s="188"/>
      <c r="JV30" s="188"/>
      <c r="JW30" s="188"/>
      <c r="JX30" s="188"/>
      <c r="JY30" s="188"/>
      <c r="JZ30" s="188"/>
      <c r="KA30" s="188"/>
      <c r="KB30" s="188"/>
      <c r="KC30" s="188"/>
      <c r="KD30" s="188"/>
      <c r="KE30" s="188"/>
      <c r="KF30" s="188"/>
      <c r="KG30" s="188"/>
      <c r="KH30" s="188"/>
      <c r="KI30" s="188"/>
      <c r="KJ30" s="188"/>
      <c r="KK30" s="188"/>
      <c r="KL30" s="188"/>
      <c r="KM30" s="188"/>
      <c r="KN30" s="188"/>
      <c r="KO30" s="188"/>
      <c r="KP30" s="188"/>
      <c r="KQ30" s="188"/>
      <c r="KR30" s="188"/>
      <c r="KS30" s="188"/>
      <c r="KT30" s="188"/>
      <c r="KU30" s="188"/>
      <c r="KV30" s="188"/>
      <c r="KW30" s="188"/>
      <c r="KX30" s="188"/>
      <c r="KY30" s="190"/>
      <c r="KZ30" s="188"/>
      <c r="LA30" s="188"/>
      <c r="LB30" s="188"/>
      <c r="LC30" s="188"/>
      <c r="LD30" s="188"/>
      <c r="LE30" s="188"/>
      <c r="LF30" s="188"/>
      <c r="LG30" s="188"/>
      <c r="LH30" s="188"/>
      <c r="LI30" s="188"/>
      <c r="LJ30" s="188"/>
      <c r="LK30" s="188"/>
      <c r="LL30" s="188"/>
      <c r="LM30" s="188"/>
      <c r="LN30" s="188"/>
      <c r="LO30" s="188"/>
      <c r="LP30" s="188"/>
      <c r="LQ30" s="188"/>
      <c r="LR30" s="188"/>
      <c r="LS30" s="188"/>
      <c r="LT30" s="188"/>
      <c r="LU30" s="188"/>
      <c r="LV30" s="188"/>
      <c r="LW30" s="188"/>
      <c r="LX30" s="188"/>
      <c r="LY30" s="188"/>
      <c r="LZ30" s="188"/>
      <c r="MA30" s="188"/>
      <c r="MB30" s="188"/>
      <c r="MC30" s="188"/>
      <c r="MD30" s="188"/>
      <c r="ME30" s="188"/>
      <c r="MF30" s="188"/>
      <c r="MG30" s="188"/>
      <c r="MH30" s="188"/>
      <c r="MI30" s="188"/>
      <c r="MJ30" s="188"/>
      <c r="MK30" s="188"/>
      <c r="ML30" s="188"/>
      <c r="MM30" s="188"/>
      <c r="MN30" s="188"/>
      <c r="MO30" s="188"/>
      <c r="MP30" s="188"/>
      <c r="MQ30" s="188"/>
      <c r="MR30" s="188"/>
      <c r="MS30" s="188"/>
      <c r="MT30" s="188"/>
      <c r="MU30" s="188"/>
      <c r="MV30" s="188"/>
      <c r="MW30" s="188"/>
      <c r="MX30" s="188"/>
      <c r="MY30" s="188"/>
      <c r="MZ30" s="188"/>
      <c r="NA30" s="188"/>
      <c r="NB30" s="188"/>
      <c r="NC30" s="188"/>
      <c r="ND30" s="188"/>
      <c r="NE30" s="188"/>
      <c r="NF30" s="188"/>
      <c r="NG30" s="188"/>
      <c r="NH30" s="188"/>
      <c r="NI30" s="188"/>
      <c r="NJ30" s="188"/>
      <c r="NK30" s="188"/>
      <c r="NL30" s="188"/>
      <c r="NM30" s="188"/>
      <c r="NN30" s="188"/>
      <c r="NO30" s="188"/>
      <c r="NP30" s="188"/>
      <c r="NQ30" s="188"/>
      <c r="NR30" s="188"/>
      <c r="NS30" s="188"/>
      <c r="NT30" s="188"/>
      <c r="NU30" s="188"/>
      <c r="NV30" s="188"/>
      <c r="NW30" s="188"/>
      <c r="NX30" s="188"/>
      <c r="NY30" s="188"/>
      <c r="NZ30" s="188"/>
      <c r="OA30" s="188"/>
      <c r="OB30" s="188"/>
      <c r="OC30" s="188"/>
      <c r="OD30" s="188"/>
      <c r="OE30" s="188"/>
      <c r="OF30" s="188"/>
      <c r="OG30" s="188"/>
      <c r="OH30" s="188"/>
      <c r="OI30" s="188"/>
      <c r="OJ30" s="188"/>
      <c r="OK30" s="188"/>
      <c r="OL30" s="188"/>
      <c r="OM30" s="188"/>
      <c r="ON30" s="188"/>
      <c r="OO30" s="188"/>
      <c r="OP30" s="188"/>
      <c r="OQ30" s="188"/>
      <c r="OR30" s="188"/>
      <c r="OS30" s="188"/>
      <c r="OT30" s="188"/>
      <c r="OU30" s="188"/>
      <c r="OV30" s="188"/>
      <c r="OW30" s="188"/>
      <c r="OX30" s="188"/>
      <c r="OY30" s="188"/>
      <c r="OZ30" s="188"/>
      <c r="PA30" s="188"/>
      <c r="PB30" s="188"/>
      <c r="PC30" s="188"/>
      <c r="PD30" s="188"/>
      <c r="PE30" s="188"/>
      <c r="PF30" s="188"/>
      <c r="PG30" s="188"/>
      <c r="PH30" s="188"/>
      <c r="PI30" s="188"/>
      <c r="PJ30" s="188"/>
      <c r="PK30" s="188"/>
      <c r="PL30" s="188"/>
      <c r="PM30" s="188"/>
      <c r="PN30" s="188"/>
      <c r="PO30" s="188"/>
      <c r="PP30" s="188"/>
      <c r="PQ30" s="188"/>
      <c r="PR30" s="188"/>
      <c r="PS30" s="188"/>
      <c r="PT30" s="188"/>
      <c r="PU30" s="188"/>
      <c r="PV30" s="188"/>
      <c r="PW30" s="188"/>
      <c r="PX30" s="188"/>
      <c r="PY30" s="188"/>
      <c r="PZ30" s="188"/>
      <c r="QA30" s="188"/>
      <c r="QB30" s="188"/>
      <c r="QC30" s="188"/>
      <c r="QD30" s="188"/>
      <c r="QE30" s="188"/>
      <c r="QF30" s="188"/>
      <c r="QG30" s="188"/>
      <c r="QH30" s="188"/>
      <c r="QI30" s="188"/>
      <c r="QJ30" s="188"/>
      <c r="QK30" s="188"/>
      <c r="QL30" s="188"/>
      <c r="QM30" s="188"/>
      <c r="QN30" s="188"/>
      <c r="QO30" s="188"/>
      <c r="QP30" s="188"/>
      <c r="QQ30" s="188"/>
      <c r="QR30" s="188"/>
      <c r="QS30" s="188"/>
      <c r="QT30" s="188"/>
      <c r="QU30" s="188"/>
      <c r="QV30" s="188"/>
      <c r="QW30" s="188"/>
      <c r="QX30" s="188"/>
      <c r="QY30" s="188"/>
      <c r="QZ30" s="188"/>
      <c r="RA30" s="188"/>
      <c r="RB30" s="188"/>
      <c r="RC30" s="188"/>
      <c r="RD30" s="188"/>
      <c r="RE30" s="188"/>
      <c r="RF30" s="188"/>
      <c r="RG30" s="188"/>
      <c r="RH30" s="188"/>
      <c r="RI30" s="188"/>
      <c r="RJ30" s="188"/>
      <c r="RK30" s="188"/>
      <c r="RL30" s="188"/>
      <c r="RM30" s="188"/>
      <c r="RN30" s="188"/>
      <c r="RO30" s="188"/>
      <c r="RP30" s="188"/>
      <c r="RQ30" s="188"/>
      <c r="RR30" s="188"/>
      <c r="RS30" s="188"/>
      <c r="RT30" s="188"/>
      <c r="RU30" s="188"/>
      <c r="RV30" s="188"/>
      <c r="RW30" s="188"/>
      <c r="RX30" s="188"/>
      <c r="RY30" s="188"/>
      <c r="RZ30" s="188"/>
      <c r="SA30" s="188"/>
      <c r="SB30" s="188"/>
      <c r="SC30" s="188"/>
      <c r="SD30" s="188"/>
      <c r="SE30" s="188"/>
      <c r="SF30" s="188"/>
      <c r="SG30" s="188"/>
      <c r="SH30" s="188"/>
      <c r="SI30" s="188"/>
      <c r="SJ30" s="188"/>
      <c r="SK30" s="188"/>
      <c r="SL30" s="188"/>
      <c r="SM30" s="188"/>
      <c r="SN30" s="188"/>
      <c r="SO30" s="188"/>
      <c r="SP30" s="188"/>
      <c r="SQ30" s="188"/>
      <c r="SR30" s="188"/>
      <c r="SS30" s="188"/>
      <c r="ST30" s="188"/>
      <c r="SU30" s="188"/>
      <c r="SV30" s="188"/>
      <c r="SW30" s="188"/>
      <c r="SX30" s="188"/>
      <c r="SY30" s="188"/>
      <c r="SZ30" s="188"/>
      <c r="TA30" s="188"/>
      <c r="TB30" s="188"/>
      <c r="TC30" s="188"/>
      <c r="TD30" s="188"/>
      <c r="TE30" s="188"/>
      <c r="TF30" s="188"/>
      <c r="TG30" s="188"/>
      <c r="TH30" s="188"/>
      <c r="TI30" s="188"/>
      <c r="TJ30" s="188"/>
      <c r="TK30" s="188"/>
      <c r="TL30" s="188"/>
      <c r="TM30" s="188"/>
      <c r="TN30" s="188"/>
      <c r="TO30" s="188"/>
      <c r="TP30" s="188"/>
      <c r="TQ30" s="188"/>
      <c r="TR30" s="188"/>
      <c r="TS30" s="188"/>
      <c r="TT30" s="188"/>
      <c r="TU30" s="188"/>
      <c r="TV30" s="188"/>
      <c r="TW30" s="188"/>
      <c r="TX30" s="188"/>
      <c r="TY30" s="188"/>
      <c r="TZ30" s="188"/>
      <c r="UA30" s="188"/>
      <c r="UB30" s="188"/>
      <c r="UC30" s="188"/>
      <c r="UD30" s="188"/>
      <c r="UE30" s="188"/>
      <c r="UF30" s="188"/>
      <c r="UG30" s="188"/>
      <c r="UH30" s="188"/>
      <c r="UI30" s="188"/>
      <c r="UJ30" s="188"/>
      <c r="UK30" s="188"/>
      <c r="UL30" s="188"/>
      <c r="UM30" s="188"/>
      <c r="UN30" s="188"/>
      <c r="UO30" s="188"/>
      <c r="UP30" s="188"/>
      <c r="UQ30" s="188"/>
      <c r="UR30" s="188"/>
      <c r="US30" s="188"/>
      <c r="UT30" s="188"/>
      <c r="UU30" s="188"/>
      <c r="UV30" s="188"/>
      <c r="UW30" s="188"/>
      <c r="UX30" s="188"/>
      <c r="UY30" s="190"/>
      <c r="UZ30" s="188"/>
      <c r="VA30" s="188"/>
      <c r="VB30" s="188"/>
      <c r="VC30" s="188"/>
      <c r="VD30" s="188"/>
      <c r="VE30" s="188"/>
      <c r="VF30" s="188"/>
      <c r="VG30" s="188"/>
      <c r="VH30" s="188"/>
      <c r="VI30" s="188"/>
      <c r="VJ30" s="188"/>
      <c r="VK30" s="188"/>
      <c r="VL30" s="188"/>
      <c r="VM30" s="188"/>
      <c r="VN30" s="188"/>
      <c r="VO30" s="188"/>
      <c r="VP30" s="188"/>
      <c r="VQ30" s="188"/>
      <c r="VR30" s="188"/>
      <c r="VS30" s="188"/>
      <c r="VT30" s="188"/>
      <c r="VU30" s="188"/>
      <c r="VV30" s="188"/>
      <c r="VW30" s="188"/>
      <c r="VX30" s="188"/>
      <c r="VY30" s="188"/>
      <c r="VZ30" s="188"/>
      <c r="WA30" s="188"/>
      <c r="WB30" s="188"/>
      <c r="WC30" s="188"/>
      <c r="WD30" s="188"/>
      <c r="WE30" s="188"/>
      <c r="WF30" s="188"/>
      <c r="WG30" s="188"/>
      <c r="WH30" s="188"/>
      <c r="WI30" s="188"/>
      <c r="WJ30" s="188"/>
      <c r="WK30" s="188"/>
      <c r="WL30" s="188"/>
      <c r="WM30" s="188"/>
      <c r="WN30" s="188"/>
      <c r="WO30" s="188"/>
      <c r="WP30" s="188"/>
      <c r="WQ30" s="188"/>
      <c r="WR30" s="188"/>
      <c r="WS30" s="188"/>
      <c r="WT30" s="188"/>
      <c r="WU30" s="188"/>
      <c r="WV30" s="188"/>
      <c r="WW30" s="188"/>
      <c r="WX30" s="188"/>
      <c r="WY30" s="188"/>
      <c r="WZ30" s="188"/>
      <c r="XA30" s="188"/>
      <c r="XB30" s="188"/>
      <c r="XC30" s="188"/>
      <c r="XD30" s="188"/>
      <c r="XE30" s="188"/>
      <c r="XF30" s="188"/>
      <c r="XG30" s="188"/>
      <c r="XH30" s="188"/>
      <c r="XI30" s="188"/>
      <c r="XJ30" s="188"/>
      <c r="XK30" s="188"/>
      <c r="XL30" s="188"/>
      <c r="XM30" s="188"/>
      <c r="XN30" s="188"/>
      <c r="XO30" s="188"/>
      <c r="XP30" s="188"/>
      <c r="XQ30" s="188"/>
      <c r="XR30" s="188"/>
      <c r="XS30" s="188"/>
      <c r="XT30" s="188"/>
      <c r="XU30" s="192"/>
      <c r="XV30" s="192"/>
      <c r="XW30" s="192"/>
      <c r="XX30" s="192"/>
      <c r="XY30" s="192"/>
      <c r="XZ30" s="191"/>
      <c r="YA30" s="191"/>
      <c r="YB30" s="191"/>
      <c r="YC30" s="191"/>
    </row>
    <row r="31" spans="1:764" s="201" customFormat="1" ht="20.100000000000001" customHeight="1">
      <c r="A31" s="285">
        <v>24</v>
      </c>
      <c r="B31" s="193" t="str">
        <f>IF('1'!$A$1=1,D31,F31)</f>
        <v>Saudi Arabia</v>
      </c>
      <c r="C31" s="333"/>
      <c r="D31" s="327" t="s">
        <v>181</v>
      </c>
      <c r="E31" s="321"/>
      <c r="F31" s="322" t="s">
        <v>70</v>
      </c>
      <c r="G31" s="117">
        <v>16661.112679982314</v>
      </c>
      <c r="H31" s="117">
        <v>15121.32744268255</v>
      </c>
      <c r="I31" s="117">
        <v>13664.845725558798</v>
      </c>
      <c r="J31" s="117">
        <v>20586.220509494939</v>
      </c>
      <c r="K31" s="117">
        <v>19331.71960664244</v>
      </c>
      <c r="L31" s="117">
        <v>19460.48469647246</v>
      </c>
      <c r="M31" s="117">
        <v>20309.664503609085</v>
      </c>
      <c r="N31" s="117">
        <v>13762.545179157707</v>
      </c>
      <c r="O31" s="194">
        <v>10648.31001484877</v>
      </c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6"/>
      <c r="BL31" s="186"/>
      <c r="BM31" s="186"/>
      <c r="BN31" s="186"/>
      <c r="BO31" s="186"/>
      <c r="BP31" s="186"/>
      <c r="BQ31" s="186"/>
      <c r="BR31" s="186"/>
      <c r="BS31" s="186"/>
      <c r="BT31" s="186"/>
      <c r="BU31" s="186"/>
      <c r="BV31" s="186"/>
      <c r="BW31" s="186"/>
      <c r="BX31" s="186"/>
      <c r="BY31" s="186"/>
      <c r="BZ31" s="186"/>
      <c r="CA31" s="186"/>
      <c r="CB31" s="186"/>
      <c r="CC31" s="186"/>
      <c r="CD31" s="186"/>
      <c r="CE31" s="186"/>
      <c r="CF31" s="186"/>
      <c r="CG31" s="186"/>
      <c r="CH31" s="186"/>
      <c r="CI31" s="186"/>
      <c r="CJ31" s="186"/>
      <c r="CK31" s="186"/>
      <c r="CL31" s="186"/>
      <c r="CM31" s="186"/>
      <c r="CN31" s="186"/>
      <c r="CO31" s="186"/>
      <c r="CP31" s="186"/>
      <c r="CQ31" s="186"/>
      <c r="CR31" s="186"/>
      <c r="CS31" s="186"/>
      <c r="CT31" s="186"/>
      <c r="CU31" s="186"/>
      <c r="CV31" s="186"/>
      <c r="CW31" s="186"/>
      <c r="CX31" s="186"/>
      <c r="CY31" s="186"/>
      <c r="CZ31" s="186"/>
      <c r="DA31" s="186"/>
      <c r="DB31" s="186"/>
      <c r="DC31" s="186"/>
      <c r="DD31" s="186"/>
      <c r="DE31" s="186"/>
      <c r="DF31" s="186"/>
      <c r="DG31" s="186"/>
      <c r="DH31" s="186"/>
      <c r="DI31" s="186"/>
      <c r="DJ31" s="186"/>
      <c r="DK31" s="186"/>
      <c r="DL31" s="186"/>
      <c r="DM31" s="186"/>
      <c r="DN31" s="186"/>
      <c r="DO31" s="186"/>
      <c r="DP31" s="186"/>
      <c r="DQ31" s="186"/>
      <c r="DR31" s="186"/>
      <c r="DS31" s="186"/>
      <c r="DT31" s="186"/>
      <c r="DU31" s="186"/>
      <c r="DV31" s="186"/>
      <c r="DW31" s="186"/>
      <c r="DX31" s="186"/>
      <c r="DY31" s="186"/>
      <c r="DZ31" s="186"/>
      <c r="EA31" s="186"/>
      <c r="EB31" s="186"/>
      <c r="EC31" s="186"/>
      <c r="ED31" s="186"/>
      <c r="EE31" s="186"/>
      <c r="EF31" s="186"/>
      <c r="EG31" s="186"/>
      <c r="EH31" s="186"/>
      <c r="EI31" s="186"/>
      <c r="EJ31" s="186"/>
      <c r="EK31" s="186"/>
      <c r="EL31" s="186"/>
      <c r="EM31" s="186"/>
      <c r="EN31" s="186"/>
      <c r="EO31" s="186"/>
      <c r="EP31" s="186"/>
      <c r="EQ31" s="186"/>
      <c r="ER31" s="186"/>
      <c r="ES31" s="186"/>
      <c r="ET31" s="186"/>
      <c r="EU31" s="186"/>
      <c r="EV31" s="186"/>
      <c r="EW31" s="187"/>
      <c r="EX31" s="187"/>
      <c r="EY31" s="187"/>
      <c r="EZ31" s="187"/>
      <c r="FA31" s="187"/>
      <c r="FB31" s="187"/>
      <c r="FC31" s="187"/>
      <c r="FD31" s="187"/>
      <c r="FE31" s="187"/>
      <c r="FF31" s="187"/>
      <c r="FG31" s="187"/>
      <c r="FH31" s="187"/>
      <c r="FI31" s="187"/>
      <c r="FJ31" s="187"/>
      <c r="FK31" s="187"/>
      <c r="FL31" s="187"/>
      <c r="FM31" s="187"/>
      <c r="FN31" s="187"/>
      <c r="FO31" s="187"/>
      <c r="FP31" s="187"/>
      <c r="FQ31" s="187"/>
      <c r="FR31" s="187"/>
      <c r="FS31" s="187"/>
      <c r="FT31" s="187"/>
      <c r="FU31" s="187"/>
      <c r="FV31" s="187"/>
      <c r="FW31" s="187"/>
      <c r="FX31" s="187"/>
      <c r="FY31" s="187"/>
      <c r="FZ31" s="187"/>
      <c r="GA31" s="187"/>
      <c r="GB31" s="187"/>
      <c r="GC31" s="187"/>
      <c r="GD31" s="187"/>
      <c r="GE31" s="187"/>
      <c r="GF31" s="187"/>
      <c r="GG31" s="204"/>
      <c r="GH31" s="204"/>
      <c r="GI31" s="204"/>
      <c r="GJ31" s="204"/>
      <c r="GK31" s="204"/>
      <c r="GL31" s="204"/>
      <c r="GM31" s="204"/>
      <c r="GN31" s="204"/>
      <c r="GO31" s="204"/>
      <c r="GP31" s="204"/>
      <c r="GQ31" s="204"/>
      <c r="GR31" s="204"/>
      <c r="GS31" s="204"/>
      <c r="GT31" s="381"/>
      <c r="GU31" s="204"/>
      <c r="GV31" s="204"/>
      <c r="GW31" s="204"/>
      <c r="GX31" s="204"/>
      <c r="GY31" s="204"/>
      <c r="GZ31" s="204"/>
      <c r="HA31" s="204"/>
      <c r="HB31" s="204"/>
      <c r="HC31" s="204"/>
      <c r="HD31" s="204"/>
      <c r="HE31" s="204"/>
      <c r="HF31" s="204"/>
      <c r="HG31" s="204"/>
      <c r="HH31" s="204"/>
      <c r="HI31" s="204"/>
      <c r="HJ31" s="204"/>
      <c r="HK31" s="204"/>
      <c r="HL31" s="204"/>
      <c r="HM31" s="204"/>
      <c r="HN31" s="204"/>
      <c r="HO31" s="204"/>
      <c r="HP31" s="204"/>
      <c r="HQ31" s="204"/>
      <c r="HR31" s="204"/>
      <c r="HS31" s="204"/>
      <c r="HT31" s="204"/>
      <c r="HU31" s="204"/>
      <c r="HV31" s="204"/>
      <c r="HW31" s="204"/>
      <c r="HX31" s="204"/>
      <c r="HY31" s="204"/>
      <c r="HZ31" s="204"/>
      <c r="IA31" s="204"/>
      <c r="IB31" s="204"/>
      <c r="IC31" s="204"/>
      <c r="ID31" s="204"/>
      <c r="IE31" s="204"/>
      <c r="IF31" s="204"/>
      <c r="IG31" s="204"/>
      <c r="IH31" s="204"/>
      <c r="II31" s="204"/>
      <c r="IJ31" s="204"/>
      <c r="IK31" s="204"/>
      <c r="IL31" s="204"/>
      <c r="IM31" s="204"/>
      <c r="IN31" s="204"/>
      <c r="IO31" s="204"/>
      <c r="IP31" s="204"/>
      <c r="IQ31" s="204"/>
      <c r="IR31" s="204"/>
      <c r="IS31" s="204"/>
      <c r="IT31" s="204"/>
      <c r="IU31" s="204"/>
      <c r="IV31" s="204"/>
      <c r="IW31" s="204"/>
      <c r="IX31" s="204"/>
      <c r="IY31" s="204"/>
      <c r="IZ31" s="204"/>
      <c r="JA31" s="204"/>
      <c r="JB31" s="204"/>
      <c r="JC31" s="204"/>
      <c r="JD31" s="204"/>
      <c r="JE31" s="204"/>
      <c r="JF31" s="204"/>
      <c r="JG31" s="204"/>
      <c r="JH31" s="204"/>
      <c r="JI31" s="204"/>
      <c r="JJ31" s="204"/>
      <c r="JK31" s="204"/>
      <c r="JL31" s="204"/>
      <c r="JM31" s="204"/>
      <c r="JN31" s="204"/>
      <c r="JO31" s="204"/>
      <c r="JP31" s="204"/>
      <c r="JQ31" s="204"/>
      <c r="JR31" s="204"/>
      <c r="JS31" s="204"/>
      <c r="JT31" s="204"/>
      <c r="JU31" s="204"/>
      <c r="JV31" s="204"/>
      <c r="JW31" s="204"/>
      <c r="JX31" s="204"/>
      <c r="JY31" s="204"/>
      <c r="JZ31" s="204"/>
      <c r="KA31" s="204"/>
      <c r="KB31" s="204"/>
      <c r="KC31" s="204"/>
      <c r="KD31" s="204"/>
      <c r="KE31" s="204"/>
      <c r="KF31" s="204"/>
      <c r="KG31" s="204"/>
      <c r="KH31" s="204"/>
      <c r="KI31" s="204"/>
      <c r="KJ31" s="204"/>
      <c r="KK31" s="204"/>
      <c r="KL31" s="204"/>
      <c r="KM31" s="204"/>
      <c r="KN31" s="204"/>
      <c r="KO31" s="204"/>
      <c r="KP31" s="204"/>
      <c r="KQ31" s="204"/>
      <c r="KR31" s="204"/>
      <c r="KS31" s="204"/>
      <c r="KT31" s="204"/>
      <c r="KU31" s="204"/>
      <c r="KV31" s="204"/>
      <c r="KW31" s="204"/>
      <c r="KX31" s="204"/>
      <c r="KY31" s="205"/>
      <c r="KZ31" s="204"/>
      <c r="LA31" s="204"/>
      <c r="LB31" s="204"/>
      <c r="LC31" s="204"/>
      <c r="LD31" s="204"/>
      <c r="LE31" s="204"/>
      <c r="LF31" s="204"/>
      <c r="LG31" s="204"/>
      <c r="LH31" s="204"/>
      <c r="LI31" s="204"/>
      <c r="LJ31" s="204"/>
      <c r="LK31" s="204"/>
      <c r="LL31" s="204"/>
      <c r="LM31" s="204"/>
      <c r="LN31" s="204"/>
      <c r="LO31" s="204"/>
      <c r="LP31" s="204"/>
      <c r="LQ31" s="204"/>
      <c r="LR31" s="204"/>
      <c r="LS31" s="204"/>
      <c r="LT31" s="204"/>
      <c r="LU31" s="204"/>
      <c r="LV31" s="204"/>
      <c r="LW31" s="204"/>
      <c r="LX31" s="204"/>
      <c r="LY31" s="204"/>
      <c r="LZ31" s="204"/>
      <c r="MA31" s="204"/>
      <c r="MB31" s="204"/>
      <c r="MC31" s="204"/>
      <c r="MD31" s="204"/>
      <c r="ME31" s="204"/>
      <c r="MF31" s="204"/>
      <c r="MG31" s="204"/>
      <c r="MH31" s="204"/>
      <c r="MI31" s="204"/>
      <c r="MJ31" s="204"/>
      <c r="MK31" s="204"/>
      <c r="ML31" s="204"/>
      <c r="MM31" s="204"/>
      <c r="MN31" s="204"/>
      <c r="MO31" s="204"/>
      <c r="MP31" s="204"/>
      <c r="MQ31" s="204"/>
      <c r="MR31" s="204"/>
      <c r="MS31" s="204"/>
      <c r="MT31" s="204"/>
      <c r="MU31" s="204"/>
      <c r="MV31" s="204"/>
      <c r="MW31" s="204"/>
      <c r="MX31" s="204"/>
      <c r="MY31" s="204"/>
      <c r="MZ31" s="204"/>
      <c r="NA31" s="204"/>
      <c r="NB31" s="204"/>
      <c r="NC31" s="204"/>
      <c r="ND31" s="204"/>
      <c r="NE31" s="204"/>
      <c r="NF31" s="204"/>
      <c r="NG31" s="204"/>
      <c r="NH31" s="204"/>
      <c r="NI31" s="204"/>
      <c r="NJ31" s="204"/>
      <c r="NK31" s="204"/>
      <c r="NL31" s="204"/>
      <c r="NM31" s="204"/>
      <c r="NN31" s="204"/>
      <c r="NO31" s="204"/>
      <c r="NP31" s="204"/>
      <c r="NQ31" s="204"/>
      <c r="NR31" s="204"/>
      <c r="NS31" s="204"/>
      <c r="NT31" s="204"/>
      <c r="NU31" s="204"/>
      <c r="NV31" s="204"/>
      <c r="NW31" s="204"/>
      <c r="NX31" s="204"/>
      <c r="NY31" s="204"/>
      <c r="NZ31" s="204"/>
      <c r="OA31" s="204"/>
      <c r="OB31" s="204"/>
      <c r="OC31" s="204"/>
      <c r="OD31" s="204"/>
      <c r="OE31" s="204"/>
      <c r="OF31" s="204"/>
      <c r="OG31" s="204"/>
      <c r="OH31" s="204"/>
      <c r="OI31" s="204"/>
      <c r="OJ31" s="204"/>
      <c r="OK31" s="204"/>
      <c r="OL31" s="204"/>
      <c r="OM31" s="204"/>
      <c r="ON31" s="204"/>
      <c r="OO31" s="204"/>
      <c r="OP31" s="204"/>
      <c r="OQ31" s="204"/>
      <c r="OR31" s="204"/>
      <c r="OS31" s="204"/>
      <c r="OT31" s="204"/>
      <c r="OU31" s="204"/>
      <c r="OV31" s="204"/>
      <c r="OW31" s="204"/>
      <c r="OX31" s="204"/>
      <c r="OY31" s="204"/>
      <c r="OZ31" s="204"/>
      <c r="PA31" s="204"/>
      <c r="PB31" s="204"/>
      <c r="PC31" s="204"/>
      <c r="PD31" s="204"/>
      <c r="PE31" s="204"/>
      <c r="PF31" s="204"/>
      <c r="PG31" s="204"/>
      <c r="PH31" s="204"/>
      <c r="PI31" s="204"/>
      <c r="PJ31" s="204"/>
      <c r="PK31" s="204"/>
      <c r="PL31" s="204"/>
      <c r="PM31" s="204"/>
      <c r="PN31" s="204"/>
      <c r="PO31" s="204"/>
      <c r="PP31" s="204"/>
      <c r="PQ31" s="204"/>
      <c r="PR31" s="204"/>
      <c r="PS31" s="204"/>
      <c r="PT31" s="204"/>
      <c r="PU31" s="204"/>
      <c r="PV31" s="204"/>
      <c r="PW31" s="204"/>
      <c r="PX31" s="204"/>
      <c r="PY31" s="204"/>
      <c r="PZ31" s="204"/>
      <c r="QA31" s="204"/>
      <c r="QB31" s="204"/>
      <c r="QC31" s="204"/>
      <c r="QD31" s="204"/>
      <c r="QE31" s="204"/>
      <c r="QF31" s="204"/>
      <c r="QG31" s="204"/>
      <c r="QH31" s="204"/>
      <c r="QI31" s="204"/>
      <c r="QJ31" s="204"/>
      <c r="QK31" s="204"/>
      <c r="QL31" s="204"/>
      <c r="QM31" s="204"/>
      <c r="QN31" s="204"/>
      <c r="QO31" s="204"/>
      <c r="QP31" s="204"/>
      <c r="QQ31" s="204"/>
      <c r="QR31" s="204"/>
      <c r="QS31" s="204"/>
      <c r="QT31" s="204"/>
      <c r="QU31" s="204"/>
      <c r="QV31" s="204"/>
      <c r="QW31" s="204"/>
      <c r="QX31" s="204"/>
      <c r="QY31" s="204"/>
      <c r="QZ31" s="204"/>
      <c r="RA31" s="204"/>
      <c r="RB31" s="204"/>
      <c r="RC31" s="204"/>
      <c r="RD31" s="204"/>
      <c r="RE31" s="204"/>
      <c r="RF31" s="204"/>
      <c r="RG31" s="204"/>
      <c r="RH31" s="204"/>
      <c r="RI31" s="204"/>
      <c r="RJ31" s="204"/>
      <c r="RK31" s="204"/>
      <c r="RL31" s="204"/>
      <c r="RM31" s="204"/>
      <c r="RN31" s="204"/>
      <c r="RO31" s="204"/>
      <c r="RP31" s="204"/>
      <c r="RQ31" s="204"/>
      <c r="RR31" s="204"/>
      <c r="RS31" s="204"/>
      <c r="RT31" s="204"/>
      <c r="RU31" s="204"/>
      <c r="RV31" s="204"/>
      <c r="RW31" s="204"/>
      <c r="RX31" s="204"/>
      <c r="RY31" s="204"/>
      <c r="RZ31" s="204"/>
      <c r="SA31" s="204"/>
      <c r="SB31" s="204"/>
      <c r="SC31" s="204"/>
      <c r="SD31" s="204"/>
      <c r="SE31" s="204"/>
      <c r="SF31" s="204"/>
      <c r="SG31" s="204"/>
      <c r="SH31" s="204"/>
      <c r="SI31" s="204"/>
      <c r="SJ31" s="204"/>
      <c r="SK31" s="204"/>
      <c r="SL31" s="204"/>
      <c r="SM31" s="204"/>
      <c r="SN31" s="204"/>
      <c r="SO31" s="204"/>
      <c r="SP31" s="204"/>
      <c r="SQ31" s="204"/>
      <c r="SR31" s="204"/>
      <c r="SS31" s="204"/>
      <c r="ST31" s="204"/>
      <c r="SU31" s="204"/>
      <c r="SV31" s="204"/>
      <c r="SW31" s="204"/>
      <c r="SX31" s="204"/>
      <c r="SY31" s="204"/>
      <c r="SZ31" s="204"/>
      <c r="TA31" s="204"/>
      <c r="TB31" s="204"/>
      <c r="TC31" s="204"/>
      <c r="TD31" s="204"/>
      <c r="TE31" s="204"/>
      <c r="TF31" s="204"/>
      <c r="TG31" s="204"/>
      <c r="TH31" s="204"/>
      <c r="TI31" s="204"/>
      <c r="TJ31" s="204"/>
      <c r="TK31" s="204"/>
      <c r="TL31" s="204"/>
      <c r="TM31" s="204"/>
      <c r="TN31" s="204"/>
      <c r="TO31" s="204"/>
      <c r="TP31" s="204"/>
      <c r="TQ31" s="204"/>
      <c r="TR31" s="204"/>
      <c r="TS31" s="204"/>
      <c r="TT31" s="204"/>
      <c r="TU31" s="204"/>
      <c r="TV31" s="204"/>
      <c r="TW31" s="204"/>
      <c r="TX31" s="204"/>
      <c r="TY31" s="204"/>
      <c r="TZ31" s="204"/>
      <c r="UA31" s="204"/>
      <c r="UB31" s="204"/>
      <c r="UC31" s="204"/>
      <c r="UD31" s="204"/>
      <c r="UE31" s="204"/>
      <c r="UF31" s="204"/>
      <c r="UG31" s="204"/>
      <c r="UH31" s="204"/>
      <c r="UI31" s="204"/>
      <c r="UJ31" s="204"/>
      <c r="UK31" s="204"/>
      <c r="UL31" s="204"/>
      <c r="UM31" s="204"/>
      <c r="UN31" s="204"/>
      <c r="UO31" s="204"/>
      <c r="UP31" s="204"/>
      <c r="UQ31" s="204"/>
      <c r="UR31" s="204"/>
      <c r="US31" s="204"/>
      <c r="UT31" s="204"/>
      <c r="UU31" s="204"/>
      <c r="UV31" s="204"/>
      <c r="UW31" s="204"/>
      <c r="UX31" s="204"/>
      <c r="UY31" s="205"/>
      <c r="UZ31" s="204"/>
      <c r="VA31" s="204"/>
      <c r="VB31" s="204"/>
      <c r="VC31" s="204"/>
      <c r="VD31" s="204"/>
      <c r="VE31" s="204"/>
      <c r="VF31" s="204"/>
      <c r="VG31" s="204"/>
      <c r="VH31" s="204"/>
      <c r="VI31" s="204"/>
      <c r="VJ31" s="204"/>
      <c r="VK31" s="204"/>
      <c r="VL31" s="204"/>
      <c r="VM31" s="204"/>
      <c r="VN31" s="204"/>
      <c r="VO31" s="204"/>
      <c r="VP31" s="204"/>
      <c r="VQ31" s="204"/>
      <c r="VR31" s="204"/>
      <c r="VS31" s="204"/>
      <c r="VT31" s="204"/>
      <c r="VU31" s="204"/>
      <c r="VV31" s="204"/>
      <c r="VW31" s="204"/>
      <c r="VX31" s="204"/>
      <c r="VY31" s="204"/>
      <c r="VZ31" s="204"/>
      <c r="WA31" s="204"/>
      <c r="WB31" s="204"/>
      <c r="WC31" s="204"/>
      <c r="WD31" s="204"/>
      <c r="WE31" s="204"/>
      <c r="WF31" s="204"/>
      <c r="WG31" s="204"/>
      <c r="WH31" s="204"/>
      <c r="WI31" s="204"/>
      <c r="WJ31" s="204"/>
      <c r="WK31" s="204"/>
      <c r="WL31" s="204"/>
      <c r="WM31" s="204"/>
      <c r="WN31" s="204"/>
      <c r="WO31" s="204"/>
      <c r="WP31" s="204"/>
      <c r="WQ31" s="204"/>
      <c r="WR31" s="204"/>
      <c r="WS31" s="204"/>
      <c r="WT31" s="204"/>
      <c r="WU31" s="204"/>
      <c r="WV31" s="204"/>
      <c r="WW31" s="204"/>
      <c r="WX31" s="204"/>
      <c r="WY31" s="204"/>
      <c r="WZ31" s="204"/>
      <c r="XA31" s="204"/>
      <c r="XB31" s="204"/>
      <c r="XC31" s="204"/>
      <c r="XD31" s="204"/>
      <c r="XE31" s="204"/>
      <c r="XF31" s="204"/>
      <c r="XG31" s="204"/>
      <c r="XH31" s="204"/>
      <c r="XI31" s="204"/>
      <c r="XJ31" s="204"/>
      <c r="XK31" s="204"/>
      <c r="XL31" s="204"/>
      <c r="XM31" s="204"/>
      <c r="XN31" s="204"/>
      <c r="XO31" s="204"/>
      <c r="XP31" s="204"/>
      <c r="XQ31" s="204"/>
      <c r="XR31" s="204"/>
      <c r="XS31" s="204"/>
      <c r="XT31" s="204"/>
      <c r="XU31" s="207"/>
      <c r="XV31" s="207"/>
      <c r="XW31" s="207"/>
      <c r="XX31" s="207"/>
      <c r="XY31" s="207"/>
      <c r="XZ31" s="206"/>
      <c r="YA31" s="206"/>
      <c r="YB31" s="206"/>
      <c r="YC31" s="206"/>
      <c r="YE31" s="148"/>
      <c r="YF31" s="148"/>
      <c r="YG31" s="148"/>
      <c r="YH31" s="148"/>
      <c r="ZK31" s="148"/>
      <c r="ZL31" s="148"/>
      <c r="ZM31" s="148"/>
      <c r="ZN31" s="148"/>
      <c r="ZO31" s="148"/>
      <c r="AAC31" s="148"/>
      <c r="AAD31" s="148"/>
      <c r="AAE31" s="148"/>
      <c r="AAF31" s="148"/>
      <c r="AAG31" s="148"/>
      <c r="AAH31" s="148"/>
      <c r="AAI31" s="148"/>
      <c r="AAJ31" s="148"/>
      <c r="AAK31" s="148"/>
      <c r="AAL31" s="148"/>
      <c r="AAM31" s="148"/>
      <c r="AAN31" s="148"/>
      <c r="AAO31" s="148"/>
      <c r="AAP31" s="148"/>
      <c r="AAQ31" s="148"/>
      <c r="AAR31" s="148"/>
      <c r="AAS31" s="148"/>
      <c r="AAT31" s="148"/>
      <c r="AAU31" s="148"/>
      <c r="AAV31" s="148"/>
      <c r="AAW31" s="148"/>
      <c r="AAX31" s="148"/>
      <c r="AAY31" s="148"/>
      <c r="ABQ31" s="148"/>
      <c r="ABR31" s="148"/>
      <c r="ABS31" s="148"/>
      <c r="ABT31" s="148"/>
      <c r="ABU31" s="148"/>
      <c r="ABV31" s="148"/>
      <c r="ABW31" s="148"/>
      <c r="ABX31" s="148"/>
      <c r="ABY31" s="148"/>
      <c r="ABZ31" s="148"/>
      <c r="ACA31" s="148"/>
      <c r="ACB31" s="148"/>
      <c r="ACC31" s="148"/>
      <c r="ACD31" s="148"/>
      <c r="ACE31" s="148"/>
      <c r="ACF31" s="148"/>
      <c r="ACG31" s="148"/>
      <c r="ACH31" s="148"/>
      <c r="ACI31" s="148"/>
      <c r="ACJ31" s="148"/>
    </row>
    <row r="32" spans="1:764" ht="20.100000000000001" customHeight="1">
      <c r="A32" s="285">
        <v>25</v>
      </c>
      <c r="B32" s="193" t="str">
        <f>IF('1'!$A$1=1,D32,F32)</f>
        <v>Kazakhstan</v>
      </c>
      <c r="C32" s="333"/>
      <c r="D32" s="310" t="s">
        <v>184</v>
      </c>
      <c r="E32" s="321"/>
      <c r="F32" s="312" t="s">
        <v>67</v>
      </c>
      <c r="G32" s="117">
        <v>15379.269477564749</v>
      </c>
      <c r="H32" s="117">
        <v>9859.940893362309</v>
      </c>
      <c r="I32" s="117">
        <v>9854.5598270449391</v>
      </c>
      <c r="J32" s="117">
        <v>10202.28125241918</v>
      </c>
      <c r="K32" s="117">
        <v>9413.4045416645458</v>
      </c>
      <c r="L32" s="117">
        <v>8783.3854927999164</v>
      </c>
      <c r="M32" s="117">
        <v>11882.1825579006</v>
      </c>
      <c r="N32" s="117">
        <v>9624.2408400673739</v>
      </c>
      <c r="O32" s="194">
        <v>9695.7470178878302</v>
      </c>
    </row>
    <row r="33" spans="1:764" ht="20.100000000000001" customHeight="1">
      <c r="A33" s="285">
        <v>26</v>
      </c>
      <c r="B33" s="193" t="str">
        <f>IF('1'!$A$1=1,D33,F33)</f>
        <v>Greece</v>
      </c>
      <c r="C33" s="333"/>
      <c r="D33" s="314" t="s">
        <v>168</v>
      </c>
      <c r="E33" s="321"/>
      <c r="F33" s="314" t="s">
        <v>57</v>
      </c>
      <c r="G33" s="117">
        <v>3388.164938102997</v>
      </c>
      <c r="H33" s="117">
        <v>4071.166647236309</v>
      </c>
      <c r="I33" s="117">
        <v>5197.7280207801941</v>
      </c>
      <c r="J33" s="117">
        <v>7599.7978352950922</v>
      </c>
      <c r="K33" s="117">
        <v>7097.6522014061511</v>
      </c>
      <c r="L33" s="117">
        <v>4786.0447570971082</v>
      </c>
      <c r="M33" s="117">
        <v>5698.2372628407338</v>
      </c>
      <c r="N33" s="117">
        <v>6141.5990255781362</v>
      </c>
      <c r="O33" s="194">
        <v>9422.1872000617241</v>
      </c>
    </row>
    <row r="34" spans="1:764" s="201" customFormat="1" ht="20.100000000000001" customHeight="1">
      <c r="A34" s="285">
        <v>27</v>
      </c>
      <c r="B34" s="193" t="str">
        <f>IF('1'!$A$1=1,D34,F34)</f>
        <v>Lebanon</v>
      </c>
      <c r="C34" s="333"/>
      <c r="D34" s="323" t="s">
        <v>195</v>
      </c>
      <c r="E34" s="314"/>
      <c r="F34" s="319" t="s">
        <v>109</v>
      </c>
      <c r="G34" s="117">
        <v>6594.2099714667111</v>
      </c>
      <c r="H34" s="117">
        <v>8595.9610902790773</v>
      </c>
      <c r="I34" s="117">
        <v>11378.638006626139</v>
      </c>
      <c r="J34" s="117">
        <v>10988.835517038027</v>
      </c>
      <c r="K34" s="117">
        <v>9671.5079230301089</v>
      </c>
      <c r="L34" s="117">
        <v>8736.9779499498254</v>
      </c>
      <c r="M34" s="117">
        <v>10621.847702407285</v>
      </c>
      <c r="N34" s="117">
        <v>7317.7006898930576</v>
      </c>
      <c r="O34" s="194">
        <v>8764.0530604264422</v>
      </c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  <c r="BR34" s="186"/>
      <c r="BS34" s="186"/>
      <c r="BT34" s="186"/>
      <c r="BU34" s="186"/>
      <c r="BV34" s="186"/>
      <c r="BW34" s="186"/>
      <c r="BX34" s="186"/>
      <c r="BY34" s="186"/>
      <c r="BZ34" s="186"/>
      <c r="CA34" s="186"/>
      <c r="CB34" s="186"/>
      <c r="CC34" s="186"/>
      <c r="CD34" s="186"/>
      <c r="CE34" s="186"/>
      <c r="CF34" s="186"/>
      <c r="CG34" s="186"/>
      <c r="CH34" s="186"/>
      <c r="CI34" s="186"/>
      <c r="CJ34" s="186"/>
      <c r="CK34" s="186"/>
      <c r="CL34" s="186"/>
      <c r="CM34" s="186"/>
      <c r="CN34" s="186"/>
      <c r="CO34" s="186"/>
      <c r="CP34" s="186"/>
      <c r="CQ34" s="186"/>
      <c r="CR34" s="186"/>
      <c r="CS34" s="186"/>
      <c r="CT34" s="186"/>
      <c r="CU34" s="186"/>
      <c r="CV34" s="186"/>
      <c r="CW34" s="186"/>
      <c r="CX34" s="186"/>
      <c r="CY34" s="186"/>
      <c r="CZ34" s="186"/>
      <c r="DA34" s="186"/>
      <c r="DB34" s="186"/>
      <c r="DC34" s="186"/>
      <c r="DD34" s="186"/>
      <c r="DE34" s="186"/>
      <c r="DF34" s="186"/>
      <c r="DG34" s="186"/>
      <c r="DH34" s="186"/>
      <c r="DI34" s="186"/>
      <c r="DJ34" s="186"/>
      <c r="DK34" s="186"/>
      <c r="DL34" s="186"/>
      <c r="DM34" s="186"/>
      <c r="DN34" s="186"/>
      <c r="DO34" s="186"/>
      <c r="DP34" s="186"/>
      <c r="DQ34" s="186"/>
      <c r="DR34" s="186"/>
      <c r="DS34" s="186"/>
      <c r="DT34" s="186"/>
      <c r="DU34" s="186"/>
      <c r="DV34" s="186"/>
      <c r="DW34" s="186"/>
      <c r="DX34" s="186"/>
      <c r="DY34" s="186"/>
      <c r="DZ34" s="186"/>
      <c r="EA34" s="186"/>
      <c r="EB34" s="186"/>
      <c r="EC34" s="186"/>
      <c r="ED34" s="186"/>
      <c r="EE34" s="186"/>
      <c r="EF34" s="186"/>
      <c r="EG34" s="186"/>
      <c r="EH34" s="186"/>
      <c r="EI34" s="186"/>
      <c r="EJ34" s="186"/>
      <c r="EK34" s="186"/>
      <c r="EL34" s="186"/>
      <c r="EM34" s="186"/>
      <c r="EN34" s="186"/>
      <c r="EO34" s="186"/>
      <c r="EP34" s="186"/>
      <c r="EQ34" s="186"/>
      <c r="ER34" s="186"/>
      <c r="ES34" s="186"/>
      <c r="ET34" s="186"/>
      <c r="EU34" s="186"/>
      <c r="EV34" s="186"/>
      <c r="EW34" s="187"/>
      <c r="EX34" s="187"/>
      <c r="EY34" s="187"/>
      <c r="EZ34" s="187"/>
      <c r="FA34" s="187"/>
      <c r="FB34" s="187"/>
      <c r="FC34" s="187"/>
      <c r="FD34" s="187"/>
      <c r="FE34" s="187"/>
      <c r="FF34" s="187"/>
      <c r="FG34" s="187"/>
      <c r="FH34" s="187"/>
      <c r="FI34" s="187"/>
      <c r="FJ34" s="187"/>
      <c r="FK34" s="187"/>
      <c r="FL34" s="187"/>
      <c r="FM34" s="187"/>
      <c r="FN34" s="187"/>
      <c r="FO34" s="187"/>
      <c r="FP34" s="187"/>
      <c r="FQ34" s="187"/>
      <c r="FR34" s="187"/>
      <c r="FS34" s="187"/>
      <c r="FT34" s="187"/>
      <c r="FU34" s="187"/>
      <c r="FV34" s="187"/>
      <c r="FW34" s="187"/>
      <c r="FX34" s="187"/>
      <c r="FY34" s="187"/>
      <c r="FZ34" s="187"/>
      <c r="GA34" s="187"/>
      <c r="GB34" s="187"/>
      <c r="GC34" s="187"/>
      <c r="GD34" s="187"/>
      <c r="GE34" s="187"/>
      <c r="GF34" s="187"/>
      <c r="GG34" s="188"/>
      <c r="GH34" s="188"/>
      <c r="GI34" s="188"/>
      <c r="GJ34" s="188"/>
      <c r="GK34" s="188"/>
      <c r="GL34" s="188"/>
      <c r="GM34" s="188"/>
      <c r="GN34" s="188"/>
      <c r="GO34" s="188"/>
      <c r="GP34" s="188"/>
      <c r="GQ34" s="188"/>
      <c r="GR34" s="188"/>
      <c r="GS34" s="188"/>
      <c r="GT34" s="188"/>
      <c r="GU34" s="188"/>
      <c r="GV34" s="188"/>
      <c r="GW34" s="188"/>
      <c r="GX34" s="188"/>
      <c r="GY34" s="188"/>
      <c r="GZ34" s="188"/>
      <c r="HA34" s="188"/>
      <c r="HB34" s="188"/>
      <c r="HC34" s="188"/>
      <c r="HD34" s="188"/>
      <c r="HE34" s="188"/>
      <c r="HF34" s="188"/>
      <c r="HG34" s="188"/>
      <c r="HH34" s="188"/>
      <c r="HI34" s="188"/>
      <c r="HJ34" s="188"/>
      <c r="HK34" s="188"/>
      <c r="HL34" s="188"/>
      <c r="HM34" s="188"/>
      <c r="HN34" s="188"/>
      <c r="HO34" s="188"/>
      <c r="HP34" s="188"/>
      <c r="HQ34" s="188"/>
      <c r="HR34" s="188"/>
      <c r="HS34" s="188"/>
      <c r="HT34" s="188"/>
      <c r="HU34" s="188"/>
      <c r="HV34" s="188"/>
      <c r="HW34" s="188"/>
      <c r="HX34" s="188"/>
      <c r="HY34" s="188"/>
      <c r="HZ34" s="188"/>
      <c r="IA34" s="188"/>
      <c r="IB34" s="188"/>
      <c r="IC34" s="188"/>
      <c r="ID34" s="188"/>
      <c r="IE34" s="188"/>
      <c r="IF34" s="188"/>
      <c r="IG34" s="188"/>
      <c r="IH34" s="188"/>
      <c r="II34" s="188"/>
      <c r="IJ34" s="188"/>
      <c r="IK34" s="188"/>
      <c r="IL34" s="188"/>
      <c r="IM34" s="188"/>
      <c r="IN34" s="188"/>
      <c r="IO34" s="188"/>
      <c r="IP34" s="188"/>
      <c r="IQ34" s="188"/>
      <c r="IR34" s="188"/>
      <c r="IS34" s="188"/>
      <c r="IT34" s="188"/>
      <c r="IU34" s="188"/>
      <c r="IV34" s="188"/>
      <c r="IW34" s="188"/>
      <c r="IX34" s="188"/>
      <c r="IY34" s="188"/>
      <c r="IZ34" s="188"/>
      <c r="JA34" s="188"/>
      <c r="JB34" s="188"/>
      <c r="JC34" s="188"/>
      <c r="JD34" s="188"/>
      <c r="JE34" s="188"/>
      <c r="JF34" s="188"/>
      <c r="JG34" s="188"/>
      <c r="JH34" s="188"/>
      <c r="JI34" s="188"/>
      <c r="JJ34" s="188"/>
      <c r="JK34" s="188"/>
      <c r="JL34" s="188"/>
      <c r="JM34" s="188"/>
      <c r="JN34" s="188"/>
      <c r="JO34" s="188"/>
      <c r="JP34" s="188"/>
      <c r="JQ34" s="188"/>
      <c r="JR34" s="188"/>
      <c r="JS34" s="188"/>
      <c r="JT34" s="188"/>
      <c r="JU34" s="188"/>
      <c r="JV34" s="188"/>
      <c r="JW34" s="188"/>
      <c r="JX34" s="188"/>
      <c r="JY34" s="188"/>
      <c r="JZ34" s="188"/>
      <c r="KA34" s="188"/>
      <c r="KB34" s="188"/>
      <c r="KC34" s="188"/>
      <c r="KD34" s="188"/>
      <c r="KE34" s="188"/>
      <c r="KF34" s="188"/>
      <c r="KG34" s="188"/>
      <c r="KH34" s="188"/>
      <c r="KI34" s="188"/>
      <c r="KJ34" s="188"/>
      <c r="KK34" s="188"/>
      <c r="KL34" s="188"/>
      <c r="KM34" s="188"/>
      <c r="KN34" s="188"/>
      <c r="KO34" s="188"/>
      <c r="KP34" s="188"/>
      <c r="KQ34" s="188"/>
      <c r="KR34" s="188"/>
      <c r="KS34" s="188"/>
      <c r="KT34" s="188"/>
      <c r="KU34" s="188"/>
      <c r="KV34" s="188"/>
      <c r="KW34" s="188"/>
      <c r="KX34" s="188"/>
      <c r="KY34" s="190"/>
      <c r="KZ34" s="188"/>
      <c r="LA34" s="188"/>
      <c r="LB34" s="188"/>
      <c r="LC34" s="188"/>
      <c r="LD34" s="188"/>
      <c r="LE34" s="188"/>
      <c r="LF34" s="188"/>
      <c r="LG34" s="188"/>
      <c r="LH34" s="188"/>
      <c r="LI34" s="188"/>
      <c r="LJ34" s="188"/>
      <c r="LK34" s="188"/>
      <c r="LL34" s="188"/>
      <c r="LM34" s="188"/>
      <c r="LN34" s="188"/>
      <c r="LO34" s="188"/>
      <c r="LP34" s="188"/>
      <c r="LQ34" s="188"/>
      <c r="LR34" s="188"/>
      <c r="LS34" s="188"/>
      <c r="LT34" s="188"/>
      <c r="LU34" s="188"/>
      <c r="LV34" s="188"/>
      <c r="LW34" s="188"/>
      <c r="LX34" s="188"/>
      <c r="LY34" s="188"/>
      <c r="LZ34" s="188"/>
      <c r="MA34" s="188"/>
      <c r="MB34" s="188"/>
      <c r="MC34" s="188"/>
      <c r="MD34" s="188"/>
      <c r="ME34" s="188"/>
      <c r="MF34" s="188"/>
      <c r="MG34" s="188"/>
      <c r="MH34" s="188"/>
      <c r="MI34" s="188"/>
      <c r="MJ34" s="188"/>
      <c r="MK34" s="188"/>
      <c r="ML34" s="188"/>
      <c r="MM34" s="188"/>
      <c r="MN34" s="188"/>
      <c r="MO34" s="188"/>
      <c r="MP34" s="188"/>
      <c r="MQ34" s="188"/>
      <c r="MR34" s="188"/>
      <c r="MS34" s="188"/>
      <c r="MT34" s="188"/>
      <c r="MU34" s="188"/>
      <c r="MV34" s="188"/>
      <c r="MW34" s="188"/>
      <c r="MX34" s="188"/>
      <c r="MY34" s="188"/>
      <c r="MZ34" s="188"/>
      <c r="NA34" s="188"/>
      <c r="NB34" s="188"/>
      <c r="NC34" s="188"/>
      <c r="ND34" s="188"/>
      <c r="NE34" s="188"/>
      <c r="NF34" s="188"/>
      <c r="NG34" s="188"/>
      <c r="NH34" s="188"/>
      <c r="NI34" s="188"/>
      <c r="NJ34" s="188"/>
      <c r="NK34" s="188"/>
      <c r="NL34" s="188"/>
      <c r="NM34" s="188"/>
      <c r="NN34" s="188"/>
      <c r="NO34" s="188"/>
      <c r="NP34" s="188"/>
      <c r="NQ34" s="188"/>
      <c r="NR34" s="188"/>
      <c r="NS34" s="188"/>
      <c r="NT34" s="188"/>
      <c r="NU34" s="188"/>
      <c r="NV34" s="188"/>
      <c r="NW34" s="188"/>
      <c r="NX34" s="188"/>
      <c r="NY34" s="188"/>
      <c r="NZ34" s="188"/>
      <c r="OA34" s="188"/>
      <c r="OB34" s="188"/>
      <c r="OC34" s="188"/>
      <c r="OD34" s="188"/>
      <c r="OE34" s="188"/>
      <c r="OF34" s="188"/>
      <c r="OG34" s="188"/>
      <c r="OH34" s="188"/>
      <c r="OI34" s="188"/>
      <c r="OJ34" s="188"/>
      <c r="OK34" s="188"/>
      <c r="OL34" s="188"/>
      <c r="OM34" s="188"/>
      <c r="ON34" s="188"/>
      <c r="OO34" s="188"/>
      <c r="OP34" s="188"/>
      <c r="OQ34" s="188"/>
      <c r="OR34" s="188"/>
      <c r="OS34" s="188"/>
      <c r="OT34" s="188"/>
      <c r="OU34" s="188"/>
      <c r="OV34" s="188"/>
      <c r="OW34" s="188"/>
      <c r="OX34" s="188"/>
      <c r="OY34" s="188"/>
      <c r="OZ34" s="188"/>
      <c r="PA34" s="188"/>
      <c r="PB34" s="188"/>
      <c r="PC34" s="188"/>
      <c r="PD34" s="188"/>
      <c r="PE34" s="188"/>
      <c r="PF34" s="188"/>
      <c r="PG34" s="188"/>
      <c r="PH34" s="188"/>
      <c r="PI34" s="188"/>
      <c r="PJ34" s="188"/>
      <c r="PK34" s="188"/>
      <c r="PL34" s="188"/>
      <c r="PM34" s="188"/>
      <c r="PN34" s="188"/>
      <c r="PO34" s="188"/>
      <c r="PP34" s="188"/>
      <c r="PQ34" s="188"/>
      <c r="PR34" s="188"/>
      <c r="PS34" s="188"/>
      <c r="PT34" s="188"/>
      <c r="PU34" s="188"/>
      <c r="PV34" s="188"/>
      <c r="PW34" s="188"/>
      <c r="PX34" s="188"/>
      <c r="PY34" s="188"/>
      <c r="PZ34" s="188"/>
      <c r="QA34" s="188"/>
      <c r="QB34" s="188"/>
      <c r="QC34" s="188"/>
      <c r="QD34" s="188"/>
      <c r="QE34" s="188"/>
      <c r="QF34" s="188"/>
      <c r="QG34" s="188"/>
      <c r="QH34" s="188"/>
      <c r="QI34" s="188"/>
      <c r="QJ34" s="188"/>
      <c r="QK34" s="188"/>
      <c r="QL34" s="188"/>
      <c r="QM34" s="188"/>
      <c r="QN34" s="188"/>
      <c r="QO34" s="188"/>
      <c r="QP34" s="188"/>
      <c r="QQ34" s="188"/>
      <c r="QR34" s="188"/>
      <c r="QS34" s="188"/>
      <c r="QT34" s="188"/>
      <c r="QU34" s="188"/>
      <c r="QV34" s="188"/>
      <c r="QW34" s="188"/>
      <c r="QX34" s="188"/>
      <c r="QY34" s="188"/>
      <c r="QZ34" s="188"/>
      <c r="RA34" s="188"/>
      <c r="RB34" s="188"/>
      <c r="RC34" s="188"/>
      <c r="RD34" s="188"/>
      <c r="RE34" s="188"/>
      <c r="RF34" s="188"/>
      <c r="RG34" s="188"/>
      <c r="RH34" s="188"/>
      <c r="RI34" s="188"/>
      <c r="RJ34" s="188"/>
      <c r="RK34" s="188"/>
      <c r="RL34" s="188"/>
      <c r="RM34" s="188"/>
      <c r="RN34" s="188"/>
      <c r="RO34" s="188"/>
      <c r="RP34" s="188"/>
      <c r="RQ34" s="188"/>
      <c r="RR34" s="188"/>
      <c r="RS34" s="188"/>
      <c r="RT34" s="188"/>
      <c r="RU34" s="188"/>
      <c r="RV34" s="188"/>
      <c r="RW34" s="188"/>
      <c r="RX34" s="188"/>
      <c r="RY34" s="188"/>
      <c r="RZ34" s="188"/>
      <c r="SA34" s="188"/>
      <c r="SB34" s="188"/>
      <c r="SC34" s="188"/>
      <c r="SD34" s="188"/>
      <c r="SE34" s="188"/>
      <c r="SF34" s="188"/>
      <c r="SG34" s="188"/>
      <c r="SH34" s="188"/>
      <c r="SI34" s="188"/>
      <c r="SJ34" s="188"/>
      <c r="SK34" s="188"/>
      <c r="SL34" s="188"/>
      <c r="SM34" s="188"/>
      <c r="SN34" s="188"/>
      <c r="SO34" s="188"/>
      <c r="SP34" s="188"/>
      <c r="SQ34" s="188"/>
      <c r="SR34" s="188"/>
      <c r="SS34" s="188"/>
      <c r="ST34" s="188"/>
      <c r="SU34" s="188"/>
      <c r="SV34" s="188"/>
      <c r="SW34" s="188"/>
      <c r="SX34" s="188"/>
      <c r="SY34" s="188"/>
      <c r="SZ34" s="188"/>
      <c r="TA34" s="188"/>
      <c r="TB34" s="188"/>
      <c r="TC34" s="188"/>
      <c r="TD34" s="188"/>
      <c r="TE34" s="188"/>
      <c r="TF34" s="188"/>
      <c r="TG34" s="188"/>
      <c r="TH34" s="188"/>
      <c r="TI34" s="188"/>
      <c r="TJ34" s="188"/>
      <c r="TK34" s="188"/>
      <c r="TL34" s="188"/>
      <c r="TM34" s="188"/>
      <c r="TN34" s="188"/>
      <c r="TO34" s="188"/>
      <c r="TP34" s="188"/>
      <c r="TQ34" s="188"/>
      <c r="TR34" s="188"/>
      <c r="TS34" s="188"/>
      <c r="TT34" s="188"/>
      <c r="TU34" s="188"/>
      <c r="TV34" s="188"/>
      <c r="TW34" s="188"/>
      <c r="TX34" s="188"/>
      <c r="TY34" s="188"/>
      <c r="TZ34" s="188"/>
      <c r="UA34" s="188"/>
      <c r="UB34" s="188"/>
      <c r="UC34" s="188"/>
      <c r="UD34" s="188"/>
      <c r="UE34" s="188"/>
      <c r="UF34" s="188"/>
      <c r="UG34" s="188"/>
      <c r="UH34" s="188"/>
      <c r="UI34" s="188"/>
      <c r="UJ34" s="188"/>
      <c r="UK34" s="188"/>
      <c r="UL34" s="188"/>
      <c r="UM34" s="188"/>
      <c r="UN34" s="188"/>
      <c r="UO34" s="188"/>
      <c r="UP34" s="188"/>
      <c r="UQ34" s="188"/>
      <c r="UR34" s="188"/>
      <c r="US34" s="188"/>
      <c r="UT34" s="188"/>
      <c r="UU34" s="188"/>
      <c r="UV34" s="188"/>
      <c r="UW34" s="188"/>
      <c r="UX34" s="188"/>
      <c r="UY34" s="190"/>
      <c r="UZ34" s="188"/>
      <c r="VA34" s="188"/>
      <c r="VB34" s="188"/>
      <c r="VC34" s="188"/>
      <c r="VD34" s="188"/>
      <c r="VE34" s="188"/>
      <c r="VF34" s="188"/>
      <c r="VG34" s="188"/>
      <c r="VH34" s="188"/>
      <c r="VI34" s="188"/>
      <c r="VJ34" s="188"/>
      <c r="VK34" s="188"/>
      <c r="VL34" s="188"/>
      <c r="VM34" s="188"/>
      <c r="VN34" s="188"/>
      <c r="VO34" s="188"/>
      <c r="VP34" s="188"/>
      <c r="VQ34" s="188"/>
      <c r="VR34" s="188"/>
      <c r="VS34" s="188"/>
      <c r="VT34" s="188"/>
      <c r="VU34" s="188"/>
      <c r="VV34" s="188"/>
      <c r="VW34" s="188"/>
      <c r="VX34" s="188"/>
      <c r="VY34" s="188"/>
      <c r="VZ34" s="188"/>
      <c r="WA34" s="188"/>
      <c r="WB34" s="188"/>
      <c r="WC34" s="188"/>
      <c r="WD34" s="188"/>
      <c r="WE34" s="188"/>
      <c r="WF34" s="188"/>
      <c r="WG34" s="188"/>
      <c r="WH34" s="188"/>
      <c r="WI34" s="188"/>
      <c r="WJ34" s="188"/>
      <c r="WK34" s="188"/>
      <c r="WL34" s="188"/>
      <c r="WM34" s="188"/>
      <c r="WN34" s="188"/>
      <c r="WO34" s="188"/>
      <c r="WP34" s="188"/>
      <c r="WQ34" s="188"/>
      <c r="WR34" s="188"/>
      <c r="WS34" s="188"/>
      <c r="WT34" s="188"/>
      <c r="WU34" s="188"/>
      <c r="WV34" s="188"/>
      <c r="WW34" s="188"/>
      <c r="WX34" s="188"/>
      <c r="WY34" s="188"/>
      <c r="WZ34" s="188"/>
      <c r="XA34" s="188"/>
      <c r="XB34" s="188"/>
      <c r="XC34" s="188"/>
      <c r="XD34" s="188"/>
      <c r="XE34" s="188"/>
      <c r="XF34" s="188"/>
      <c r="XG34" s="188"/>
      <c r="XH34" s="188"/>
      <c r="XI34" s="188"/>
      <c r="XJ34" s="188"/>
      <c r="XK34" s="188"/>
      <c r="XL34" s="188"/>
      <c r="XM34" s="188"/>
      <c r="XN34" s="188"/>
      <c r="XO34" s="188"/>
      <c r="XP34" s="188"/>
      <c r="XQ34" s="188"/>
      <c r="XR34" s="188"/>
      <c r="XS34" s="188"/>
      <c r="XT34" s="188"/>
      <c r="XU34" s="192"/>
      <c r="XV34" s="192"/>
      <c r="XW34" s="192"/>
      <c r="XX34" s="192"/>
      <c r="XY34" s="192"/>
      <c r="XZ34" s="191"/>
      <c r="YA34" s="191"/>
      <c r="YB34" s="191"/>
      <c r="YC34" s="191"/>
      <c r="YD34" s="202"/>
      <c r="YE34" s="203"/>
      <c r="YF34" s="203"/>
      <c r="YG34" s="203"/>
      <c r="YH34" s="203"/>
      <c r="YI34" s="202"/>
      <c r="YJ34" s="202"/>
      <c r="YK34" s="202"/>
      <c r="YL34" s="202"/>
      <c r="YM34" s="202"/>
      <c r="YN34" s="202"/>
      <c r="YO34" s="202"/>
      <c r="YP34" s="202"/>
      <c r="YQ34" s="202"/>
      <c r="YR34" s="202"/>
      <c r="YS34" s="202"/>
      <c r="YT34" s="202"/>
      <c r="YU34" s="202"/>
      <c r="YV34" s="202"/>
      <c r="YW34" s="202"/>
      <c r="YX34" s="202"/>
      <c r="YY34" s="202"/>
      <c r="YZ34" s="202"/>
      <c r="ZA34" s="202"/>
      <c r="ZB34" s="202"/>
      <c r="ZC34" s="202"/>
      <c r="ZD34" s="202"/>
      <c r="ZE34" s="202"/>
      <c r="ZF34" s="202"/>
      <c r="ZG34" s="202"/>
      <c r="ZH34" s="202"/>
      <c r="ZI34" s="202"/>
      <c r="ZJ34" s="202"/>
      <c r="ZK34" s="203"/>
      <c r="ZL34" s="203"/>
      <c r="ZM34" s="203"/>
      <c r="ZN34" s="203"/>
      <c r="ZO34" s="203"/>
      <c r="ZP34" s="202"/>
      <c r="ZQ34" s="202"/>
      <c r="ZR34" s="202"/>
      <c r="ZS34" s="202"/>
      <c r="AAC34" s="148"/>
      <c r="AAD34" s="148"/>
      <c r="AAE34" s="148"/>
      <c r="AAF34" s="148"/>
      <c r="AAG34" s="148"/>
      <c r="AAH34" s="148"/>
      <c r="AAI34" s="148"/>
      <c r="AAJ34" s="148"/>
      <c r="AAK34" s="148"/>
      <c r="AAL34" s="148"/>
      <c r="AAM34" s="148"/>
      <c r="AAN34" s="148"/>
      <c r="AAO34" s="148"/>
      <c r="AAP34" s="148"/>
      <c r="AAQ34" s="148"/>
      <c r="AAR34" s="148"/>
      <c r="AAS34" s="148"/>
      <c r="AAT34" s="148"/>
      <c r="AAU34" s="148"/>
      <c r="AAV34" s="148"/>
      <c r="AAW34" s="148"/>
      <c r="AAX34" s="148"/>
      <c r="AAY34" s="148"/>
      <c r="ABQ34" s="148"/>
      <c r="ABR34" s="148"/>
      <c r="ABS34" s="148"/>
      <c r="ABT34" s="148"/>
      <c r="ABU34" s="148"/>
      <c r="ABV34" s="148"/>
      <c r="ABW34" s="148"/>
      <c r="ABX34" s="148"/>
      <c r="ABY34" s="148"/>
      <c r="ABZ34" s="148"/>
      <c r="ACA34" s="148"/>
      <c r="ACB34" s="148"/>
      <c r="ACC34" s="148"/>
      <c r="ACD34" s="148"/>
      <c r="ACE34" s="148"/>
      <c r="ACF34" s="148"/>
      <c r="ACG34" s="148"/>
      <c r="ACH34" s="148"/>
      <c r="ACI34" s="148"/>
      <c r="ACJ34" s="148"/>
    </row>
    <row r="35" spans="1:764" ht="20.100000000000001" customHeight="1">
      <c r="A35" s="285">
        <v>28</v>
      </c>
      <c r="B35" s="193" t="str">
        <f>IF('1'!$A$1=1,D35,F35)</f>
        <v>Georgia</v>
      </c>
      <c r="C35" s="333"/>
      <c r="D35" s="314" t="s">
        <v>107</v>
      </c>
      <c r="E35" s="321"/>
      <c r="F35" s="314" t="s">
        <v>108</v>
      </c>
      <c r="G35" s="210">
        <v>8797.4598310179063</v>
      </c>
      <c r="H35" s="210">
        <v>9973.6669619446238</v>
      </c>
      <c r="I35" s="210">
        <v>11105.899283336879</v>
      </c>
      <c r="J35" s="210">
        <v>13023.990837210629</v>
      </c>
      <c r="K35" s="210">
        <v>9968.4588099454613</v>
      </c>
      <c r="L35" s="210">
        <v>9916.2198034390894</v>
      </c>
      <c r="M35" s="210">
        <v>11862.528095374171</v>
      </c>
      <c r="N35" s="210">
        <v>8052.734340706158</v>
      </c>
      <c r="O35" s="350">
        <v>8651.3994067824078</v>
      </c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6"/>
      <c r="BQ35" s="186"/>
      <c r="BR35" s="186"/>
      <c r="BS35" s="186"/>
      <c r="BT35" s="186"/>
      <c r="BU35" s="186"/>
      <c r="BV35" s="186"/>
      <c r="BW35" s="186"/>
      <c r="BX35" s="186"/>
      <c r="BY35" s="186"/>
      <c r="BZ35" s="186"/>
      <c r="CA35" s="186"/>
      <c r="CB35" s="186"/>
      <c r="CC35" s="186"/>
      <c r="CD35" s="186"/>
      <c r="CE35" s="186"/>
      <c r="CF35" s="186"/>
      <c r="CG35" s="186"/>
      <c r="CH35" s="186"/>
      <c r="CI35" s="186"/>
      <c r="CJ35" s="186"/>
      <c r="CK35" s="186"/>
      <c r="CL35" s="186"/>
      <c r="CM35" s="186"/>
      <c r="CN35" s="186"/>
      <c r="CO35" s="186"/>
      <c r="CP35" s="186"/>
      <c r="CQ35" s="186"/>
      <c r="CR35" s="186"/>
      <c r="CS35" s="186"/>
      <c r="CT35" s="186"/>
      <c r="CU35" s="186"/>
      <c r="CV35" s="186"/>
      <c r="CW35" s="186"/>
      <c r="CX35" s="186"/>
      <c r="CY35" s="186"/>
      <c r="CZ35" s="186"/>
      <c r="DA35" s="186"/>
      <c r="DB35" s="186"/>
      <c r="DC35" s="186"/>
      <c r="DD35" s="186"/>
      <c r="DE35" s="186"/>
      <c r="DF35" s="186"/>
      <c r="DG35" s="186"/>
      <c r="DH35" s="186"/>
      <c r="DI35" s="186"/>
      <c r="DJ35" s="186"/>
      <c r="DK35" s="186"/>
      <c r="DL35" s="186"/>
      <c r="DM35" s="186"/>
      <c r="DN35" s="186"/>
      <c r="DO35" s="186"/>
      <c r="DP35" s="186"/>
      <c r="DQ35" s="186"/>
      <c r="DR35" s="186"/>
      <c r="DS35" s="186"/>
      <c r="DT35" s="186"/>
      <c r="DU35" s="186"/>
      <c r="DV35" s="186"/>
      <c r="DW35" s="186"/>
      <c r="DX35" s="186"/>
      <c r="DY35" s="186"/>
      <c r="DZ35" s="186"/>
      <c r="EA35" s="186"/>
      <c r="EB35" s="186"/>
      <c r="EC35" s="186"/>
      <c r="ED35" s="186"/>
      <c r="EE35" s="186"/>
      <c r="EF35" s="186"/>
      <c r="EG35" s="186"/>
      <c r="EH35" s="186"/>
      <c r="EI35" s="186"/>
      <c r="EJ35" s="186"/>
      <c r="EK35" s="186"/>
      <c r="EL35" s="186"/>
      <c r="EM35" s="186"/>
      <c r="EN35" s="186"/>
      <c r="EO35" s="186"/>
      <c r="EP35" s="186"/>
      <c r="EQ35" s="186"/>
      <c r="ER35" s="186"/>
      <c r="ES35" s="186"/>
      <c r="ET35" s="186"/>
      <c r="EU35" s="186"/>
      <c r="EV35" s="186"/>
      <c r="EW35" s="187"/>
      <c r="EX35" s="187"/>
      <c r="EY35" s="187"/>
      <c r="EZ35" s="187"/>
      <c r="FA35" s="187"/>
      <c r="FB35" s="187"/>
      <c r="FC35" s="187"/>
      <c r="FD35" s="187"/>
      <c r="FE35" s="187"/>
      <c r="FF35" s="187"/>
      <c r="FG35" s="187"/>
      <c r="FH35" s="187"/>
      <c r="FI35" s="187"/>
      <c r="FJ35" s="187"/>
      <c r="FK35" s="187"/>
      <c r="FL35" s="187"/>
      <c r="FM35" s="187"/>
      <c r="FN35" s="187"/>
      <c r="FO35" s="187"/>
      <c r="FP35" s="187"/>
      <c r="FQ35" s="187"/>
      <c r="FR35" s="187"/>
      <c r="FS35" s="187"/>
      <c r="FT35" s="187"/>
      <c r="FU35" s="187"/>
      <c r="FV35" s="187"/>
      <c r="FW35" s="187"/>
      <c r="FX35" s="187"/>
      <c r="FY35" s="187"/>
      <c r="FZ35" s="187"/>
      <c r="GA35" s="187"/>
      <c r="GB35" s="187"/>
      <c r="GC35" s="187"/>
      <c r="GD35" s="187"/>
      <c r="GE35" s="187"/>
      <c r="GF35" s="187"/>
    </row>
    <row r="36" spans="1:764" ht="20.100000000000001" customHeight="1">
      <c r="A36" s="285">
        <v>29</v>
      </c>
      <c r="B36" s="193" t="str">
        <f>IF('1'!$A$1=1,D36,F36)</f>
        <v>Portugal</v>
      </c>
      <c r="C36" s="345"/>
      <c r="D36" s="314" t="s">
        <v>196</v>
      </c>
      <c r="E36" s="345"/>
      <c r="F36" s="314" t="s">
        <v>199</v>
      </c>
      <c r="G36" s="117">
        <v>6273.6176634705262</v>
      </c>
      <c r="H36" s="117">
        <v>5140.6057008650469</v>
      </c>
      <c r="I36" s="117">
        <v>6278.7654482598109</v>
      </c>
      <c r="J36" s="117">
        <v>6121.978908351326</v>
      </c>
      <c r="K36" s="117">
        <v>7335.1965076776632</v>
      </c>
      <c r="L36" s="117">
        <v>6216.4540774919933</v>
      </c>
      <c r="M36" s="117">
        <v>9059.7508810295112</v>
      </c>
      <c r="N36" s="117">
        <v>4240.6000202606774</v>
      </c>
      <c r="O36" s="194">
        <v>8144.4286352019944</v>
      </c>
    </row>
    <row r="37" spans="1:764" s="201" customFormat="1" ht="20.100000000000001" customHeight="1">
      <c r="A37" s="285">
        <v>30</v>
      </c>
      <c r="B37" s="193" t="str">
        <f>IF('1'!$A$1=1,D37,F37)</f>
        <v>United Arab Emirates</v>
      </c>
      <c r="C37" s="332"/>
      <c r="D37" s="322" t="s">
        <v>110</v>
      </c>
      <c r="E37" s="322"/>
      <c r="F37" s="322" t="s">
        <v>111</v>
      </c>
      <c r="G37" s="117">
        <v>6598.9744677504968</v>
      </c>
      <c r="H37" s="117">
        <v>6946.0917539245229</v>
      </c>
      <c r="I37" s="117">
        <v>10218.647501058302</v>
      </c>
      <c r="J37" s="117">
        <v>13194.770950246841</v>
      </c>
      <c r="K37" s="117">
        <v>13482.80437504381</v>
      </c>
      <c r="L37" s="117">
        <v>11670.034302297991</v>
      </c>
      <c r="M37" s="117">
        <v>14342.289040612097</v>
      </c>
      <c r="N37" s="117">
        <v>6484.5993345349725</v>
      </c>
      <c r="O37" s="194">
        <v>7869.4199911135165</v>
      </c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186"/>
      <c r="BB37" s="186"/>
      <c r="BC37" s="186"/>
      <c r="BD37" s="186"/>
      <c r="BE37" s="186"/>
      <c r="BF37" s="186"/>
      <c r="BG37" s="186"/>
      <c r="BH37" s="186"/>
      <c r="BI37" s="186"/>
      <c r="BJ37" s="186"/>
      <c r="BK37" s="186"/>
      <c r="BL37" s="186"/>
      <c r="BM37" s="186"/>
      <c r="BN37" s="186"/>
      <c r="BO37" s="186"/>
      <c r="BP37" s="186"/>
      <c r="BQ37" s="186"/>
      <c r="BR37" s="186"/>
      <c r="BS37" s="186"/>
      <c r="BT37" s="186"/>
      <c r="BU37" s="186"/>
      <c r="BV37" s="186"/>
      <c r="BW37" s="186"/>
      <c r="BX37" s="186"/>
      <c r="BY37" s="186"/>
      <c r="BZ37" s="186"/>
      <c r="CA37" s="186"/>
      <c r="CB37" s="186"/>
      <c r="CC37" s="186"/>
      <c r="CD37" s="186"/>
      <c r="CE37" s="186"/>
      <c r="CF37" s="186"/>
      <c r="CG37" s="186"/>
      <c r="CH37" s="186"/>
      <c r="CI37" s="186"/>
      <c r="CJ37" s="186"/>
      <c r="CK37" s="186"/>
      <c r="CL37" s="186"/>
      <c r="CM37" s="186"/>
      <c r="CN37" s="186"/>
      <c r="CO37" s="186"/>
      <c r="CP37" s="186"/>
      <c r="CQ37" s="186"/>
      <c r="CR37" s="186"/>
      <c r="CS37" s="186"/>
      <c r="CT37" s="186"/>
      <c r="CU37" s="186"/>
      <c r="CV37" s="186"/>
      <c r="CW37" s="186"/>
      <c r="CX37" s="186"/>
      <c r="CY37" s="186"/>
      <c r="CZ37" s="186"/>
      <c r="DA37" s="186"/>
      <c r="DB37" s="186"/>
      <c r="DC37" s="186"/>
      <c r="DD37" s="186"/>
      <c r="DE37" s="186"/>
      <c r="DF37" s="186"/>
      <c r="DG37" s="186"/>
      <c r="DH37" s="186"/>
      <c r="DI37" s="186"/>
      <c r="DJ37" s="186"/>
      <c r="DK37" s="186"/>
      <c r="DL37" s="186"/>
      <c r="DM37" s="186"/>
      <c r="DN37" s="186"/>
      <c r="DO37" s="186"/>
      <c r="DP37" s="186"/>
      <c r="DQ37" s="186"/>
      <c r="DR37" s="186"/>
      <c r="DS37" s="186"/>
      <c r="DT37" s="186"/>
      <c r="DU37" s="186"/>
      <c r="DV37" s="186"/>
      <c r="DW37" s="186"/>
      <c r="DX37" s="186"/>
      <c r="DY37" s="186"/>
      <c r="DZ37" s="186"/>
      <c r="EA37" s="186"/>
      <c r="EB37" s="186"/>
      <c r="EC37" s="186"/>
      <c r="ED37" s="186"/>
      <c r="EE37" s="186"/>
      <c r="EF37" s="186"/>
      <c r="EG37" s="186"/>
      <c r="EH37" s="186"/>
      <c r="EI37" s="186"/>
      <c r="EJ37" s="186"/>
      <c r="EK37" s="186"/>
      <c r="EL37" s="186"/>
      <c r="EM37" s="186"/>
      <c r="EN37" s="186"/>
      <c r="EO37" s="186"/>
      <c r="EP37" s="186"/>
      <c r="EQ37" s="186"/>
      <c r="ER37" s="186"/>
      <c r="ES37" s="186"/>
      <c r="ET37" s="186"/>
      <c r="EU37" s="186"/>
      <c r="EV37" s="186"/>
      <c r="EW37" s="187"/>
      <c r="EX37" s="187"/>
      <c r="EY37" s="187"/>
      <c r="EZ37" s="187"/>
      <c r="FA37" s="187"/>
      <c r="FB37" s="187"/>
      <c r="FC37" s="187"/>
      <c r="FD37" s="187"/>
      <c r="FE37" s="187"/>
      <c r="FF37" s="187"/>
      <c r="FG37" s="187"/>
      <c r="FH37" s="187"/>
      <c r="FI37" s="187"/>
      <c r="FJ37" s="187"/>
      <c r="FK37" s="187"/>
      <c r="FL37" s="187"/>
      <c r="FM37" s="187"/>
      <c r="FN37" s="187"/>
      <c r="FO37" s="187"/>
      <c r="FP37" s="187"/>
      <c r="FQ37" s="187"/>
      <c r="FR37" s="187"/>
      <c r="FS37" s="187"/>
      <c r="FT37" s="187"/>
      <c r="FU37" s="187"/>
      <c r="FV37" s="187"/>
      <c r="FW37" s="187"/>
      <c r="FX37" s="187"/>
      <c r="FY37" s="187"/>
      <c r="FZ37" s="187"/>
      <c r="GA37" s="187"/>
      <c r="GB37" s="187"/>
      <c r="GC37" s="187"/>
      <c r="GD37" s="187"/>
      <c r="GE37" s="187"/>
      <c r="GF37" s="187"/>
      <c r="GG37" s="188"/>
      <c r="GH37" s="188"/>
      <c r="GI37" s="188"/>
      <c r="GJ37" s="188"/>
      <c r="GK37" s="188"/>
      <c r="GL37" s="188"/>
      <c r="GM37" s="188"/>
      <c r="GN37" s="188"/>
      <c r="GO37" s="188"/>
      <c r="GP37" s="188"/>
      <c r="GQ37" s="188"/>
      <c r="GR37" s="188"/>
      <c r="GS37" s="188"/>
      <c r="GT37" s="188"/>
      <c r="GU37" s="188"/>
      <c r="GV37" s="188"/>
      <c r="GW37" s="188"/>
      <c r="GX37" s="188"/>
      <c r="GY37" s="188"/>
      <c r="GZ37" s="188"/>
      <c r="HA37" s="188"/>
      <c r="HB37" s="188"/>
      <c r="HC37" s="188"/>
      <c r="HD37" s="188"/>
      <c r="HE37" s="188"/>
      <c r="HF37" s="188"/>
      <c r="HG37" s="188"/>
      <c r="HH37" s="188"/>
      <c r="HI37" s="188"/>
      <c r="HJ37" s="188"/>
      <c r="HK37" s="188"/>
      <c r="HL37" s="188"/>
      <c r="HM37" s="188"/>
      <c r="HN37" s="188"/>
      <c r="HO37" s="188"/>
      <c r="HP37" s="188"/>
      <c r="HQ37" s="188"/>
      <c r="HR37" s="188"/>
      <c r="HS37" s="188"/>
      <c r="HT37" s="188"/>
      <c r="HU37" s="188"/>
      <c r="HV37" s="188"/>
      <c r="HW37" s="188"/>
      <c r="HX37" s="188"/>
      <c r="HY37" s="188"/>
      <c r="HZ37" s="188"/>
      <c r="IA37" s="188"/>
      <c r="IB37" s="188"/>
      <c r="IC37" s="188"/>
      <c r="ID37" s="188"/>
      <c r="IE37" s="188"/>
      <c r="IF37" s="188"/>
      <c r="IG37" s="188"/>
      <c r="IH37" s="188"/>
      <c r="II37" s="188"/>
      <c r="IJ37" s="188"/>
      <c r="IK37" s="188"/>
      <c r="IL37" s="188"/>
      <c r="IM37" s="188"/>
      <c r="IN37" s="188"/>
      <c r="IO37" s="188"/>
      <c r="IP37" s="188"/>
      <c r="IQ37" s="188"/>
      <c r="IR37" s="188"/>
      <c r="IS37" s="188"/>
      <c r="IT37" s="188"/>
      <c r="IU37" s="188"/>
      <c r="IV37" s="188"/>
      <c r="IW37" s="188"/>
      <c r="IX37" s="188"/>
      <c r="IY37" s="188"/>
      <c r="IZ37" s="188"/>
      <c r="JA37" s="188"/>
      <c r="JB37" s="188"/>
      <c r="JC37" s="188"/>
      <c r="JD37" s="188"/>
      <c r="JE37" s="188"/>
      <c r="JF37" s="188"/>
      <c r="JG37" s="188"/>
      <c r="JH37" s="188"/>
      <c r="JI37" s="188"/>
      <c r="JJ37" s="188"/>
      <c r="JK37" s="188"/>
      <c r="JL37" s="188"/>
      <c r="JM37" s="188"/>
      <c r="JN37" s="188"/>
      <c r="JO37" s="188"/>
      <c r="JP37" s="188"/>
      <c r="JQ37" s="188"/>
      <c r="JR37" s="188"/>
      <c r="JS37" s="188"/>
      <c r="JT37" s="188"/>
      <c r="JU37" s="188"/>
      <c r="JV37" s="188"/>
      <c r="JW37" s="188"/>
      <c r="JX37" s="188"/>
      <c r="JY37" s="188"/>
      <c r="JZ37" s="188"/>
      <c r="KA37" s="188"/>
      <c r="KB37" s="188"/>
      <c r="KC37" s="188"/>
      <c r="KD37" s="188"/>
      <c r="KE37" s="188"/>
      <c r="KF37" s="188"/>
      <c r="KG37" s="188"/>
      <c r="KH37" s="188"/>
      <c r="KI37" s="188"/>
      <c r="KJ37" s="188"/>
      <c r="KK37" s="188"/>
      <c r="KL37" s="188"/>
      <c r="KM37" s="188"/>
      <c r="KN37" s="188"/>
      <c r="KO37" s="188"/>
      <c r="KP37" s="188"/>
      <c r="KQ37" s="188"/>
      <c r="KR37" s="188"/>
      <c r="KS37" s="188"/>
      <c r="KT37" s="188"/>
      <c r="KU37" s="188"/>
      <c r="KV37" s="188"/>
      <c r="KW37" s="188"/>
      <c r="KX37" s="188"/>
      <c r="KY37" s="190"/>
      <c r="KZ37" s="188"/>
      <c r="LA37" s="188"/>
      <c r="LB37" s="188"/>
      <c r="LC37" s="188"/>
      <c r="LD37" s="188"/>
      <c r="LE37" s="188"/>
      <c r="LF37" s="188"/>
      <c r="LG37" s="188"/>
      <c r="LH37" s="188"/>
      <c r="LI37" s="188"/>
      <c r="LJ37" s="188"/>
      <c r="LK37" s="188"/>
      <c r="LL37" s="188"/>
      <c r="LM37" s="188"/>
      <c r="LN37" s="188"/>
      <c r="LO37" s="188"/>
      <c r="LP37" s="188"/>
      <c r="LQ37" s="188"/>
      <c r="LR37" s="188"/>
      <c r="LS37" s="188"/>
      <c r="LT37" s="188"/>
      <c r="LU37" s="188"/>
      <c r="LV37" s="188"/>
      <c r="LW37" s="188"/>
      <c r="LX37" s="188"/>
      <c r="LY37" s="188"/>
      <c r="LZ37" s="188"/>
      <c r="MA37" s="188"/>
      <c r="MB37" s="188"/>
      <c r="MC37" s="188"/>
      <c r="MD37" s="188"/>
      <c r="ME37" s="188"/>
      <c r="MF37" s="188"/>
      <c r="MG37" s="188"/>
      <c r="MH37" s="188"/>
      <c r="MI37" s="188"/>
      <c r="MJ37" s="188"/>
      <c r="MK37" s="188"/>
      <c r="ML37" s="188"/>
      <c r="MM37" s="188"/>
      <c r="MN37" s="188"/>
      <c r="MO37" s="188"/>
      <c r="MP37" s="188"/>
      <c r="MQ37" s="188"/>
      <c r="MR37" s="188"/>
      <c r="MS37" s="188"/>
      <c r="MT37" s="188"/>
      <c r="MU37" s="188"/>
      <c r="MV37" s="188"/>
      <c r="MW37" s="188"/>
      <c r="MX37" s="188"/>
      <c r="MY37" s="188"/>
      <c r="MZ37" s="188"/>
      <c r="NA37" s="188"/>
      <c r="NB37" s="188"/>
      <c r="NC37" s="188"/>
      <c r="ND37" s="188"/>
      <c r="NE37" s="188"/>
      <c r="NF37" s="188"/>
      <c r="NG37" s="188"/>
      <c r="NH37" s="188"/>
      <c r="NI37" s="188"/>
      <c r="NJ37" s="188"/>
      <c r="NK37" s="188"/>
      <c r="NL37" s="188"/>
      <c r="NM37" s="188"/>
      <c r="NN37" s="188"/>
      <c r="NO37" s="188"/>
      <c r="NP37" s="188"/>
      <c r="NQ37" s="188"/>
      <c r="NR37" s="188"/>
      <c r="NS37" s="188"/>
      <c r="NT37" s="188"/>
      <c r="NU37" s="188"/>
      <c r="NV37" s="188"/>
      <c r="NW37" s="188"/>
      <c r="NX37" s="188"/>
      <c r="NY37" s="188"/>
      <c r="NZ37" s="188"/>
      <c r="OA37" s="188"/>
      <c r="OB37" s="188"/>
      <c r="OC37" s="188"/>
      <c r="OD37" s="188"/>
      <c r="OE37" s="188"/>
      <c r="OF37" s="188"/>
      <c r="OG37" s="188"/>
      <c r="OH37" s="188"/>
      <c r="OI37" s="188"/>
      <c r="OJ37" s="188"/>
      <c r="OK37" s="188"/>
      <c r="OL37" s="188"/>
      <c r="OM37" s="188"/>
      <c r="ON37" s="188"/>
      <c r="OO37" s="188"/>
      <c r="OP37" s="188"/>
      <c r="OQ37" s="188"/>
      <c r="OR37" s="188"/>
      <c r="OS37" s="188"/>
      <c r="OT37" s="188"/>
      <c r="OU37" s="188"/>
      <c r="OV37" s="188"/>
      <c r="OW37" s="188"/>
      <c r="OX37" s="188"/>
      <c r="OY37" s="188"/>
      <c r="OZ37" s="188"/>
      <c r="PA37" s="188"/>
      <c r="PB37" s="188"/>
      <c r="PC37" s="188"/>
      <c r="PD37" s="188"/>
      <c r="PE37" s="188"/>
      <c r="PF37" s="188"/>
      <c r="PG37" s="188"/>
      <c r="PH37" s="188"/>
      <c r="PI37" s="188"/>
      <c r="PJ37" s="188"/>
      <c r="PK37" s="188"/>
      <c r="PL37" s="188"/>
      <c r="PM37" s="188"/>
      <c r="PN37" s="188"/>
      <c r="PO37" s="188"/>
      <c r="PP37" s="188"/>
      <c r="PQ37" s="188"/>
      <c r="PR37" s="188"/>
      <c r="PS37" s="188"/>
      <c r="PT37" s="188"/>
      <c r="PU37" s="188"/>
      <c r="PV37" s="188"/>
      <c r="PW37" s="188"/>
      <c r="PX37" s="188"/>
      <c r="PY37" s="188"/>
      <c r="PZ37" s="188"/>
      <c r="QA37" s="188"/>
      <c r="QB37" s="188"/>
      <c r="QC37" s="188"/>
      <c r="QD37" s="188"/>
      <c r="QE37" s="188"/>
      <c r="QF37" s="188"/>
      <c r="QG37" s="188"/>
      <c r="QH37" s="188"/>
      <c r="QI37" s="188"/>
      <c r="QJ37" s="188"/>
      <c r="QK37" s="188"/>
      <c r="QL37" s="188"/>
      <c r="QM37" s="188"/>
      <c r="QN37" s="188"/>
      <c r="QO37" s="188"/>
      <c r="QP37" s="188"/>
      <c r="QQ37" s="188"/>
      <c r="QR37" s="188"/>
      <c r="QS37" s="188"/>
      <c r="QT37" s="188"/>
      <c r="QU37" s="188"/>
      <c r="QV37" s="188"/>
      <c r="QW37" s="188"/>
      <c r="QX37" s="188"/>
      <c r="QY37" s="188"/>
      <c r="QZ37" s="188"/>
      <c r="RA37" s="188"/>
      <c r="RB37" s="188"/>
      <c r="RC37" s="188"/>
      <c r="RD37" s="188"/>
      <c r="RE37" s="188"/>
      <c r="RF37" s="188"/>
      <c r="RG37" s="188"/>
      <c r="RH37" s="188"/>
      <c r="RI37" s="188"/>
      <c r="RJ37" s="188"/>
      <c r="RK37" s="188"/>
      <c r="RL37" s="188"/>
      <c r="RM37" s="188"/>
      <c r="RN37" s="188"/>
      <c r="RO37" s="188"/>
      <c r="RP37" s="188"/>
      <c r="RQ37" s="188"/>
      <c r="RR37" s="188"/>
      <c r="RS37" s="188"/>
      <c r="RT37" s="188"/>
      <c r="RU37" s="188"/>
      <c r="RV37" s="188"/>
      <c r="RW37" s="188"/>
      <c r="RX37" s="188"/>
      <c r="RY37" s="188"/>
      <c r="RZ37" s="188"/>
      <c r="SA37" s="188"/>
      <c r="SB37" s="188"/>
      <c r="SC37" s="188"/>
      <c r="SD37" s="188"/>
      <c r="SE37" s="188"/>
      <c r="SF37" s="188"/>
      <c r="SG37" s="188"/>
      <c r="SH37" s="188"/>
      <c r="SI37" s="188"/>
      <c r="SJ37" s="188"/>
      <c r="SK37" s="188"/>
      <c r="SL37" s="188"/>
      <c r="SM37" s="188"/>
      <c r="SN37" s="188"/>
      <c r="SO37" s="188"/>
      <c r="SP37" s="188"/>
      <c r="SQ37" s="188"/>
      <c r="SR37" s="188"/>
      <c r="SS37" s="188"/>
      <c r="ST37" s="188"/>
      <c r="SU37" s="188"/>
      <c r="SV37" s="188"/>
      <c r="SW37" s="188"/>
      <c r="SX37" s="188"/>
      <c r="SY37" s="188"/>
      <c r="SZ37" s="188"/>
      <c r="TA37" s="188"/>
      <c r="TB37" s="188"/>
      <c r="TC37" s="188"/>
      <c r="TD37" s="188"/>
      <c r="TE37" s="188"/>
      <c r="TF37" s="188"/>
      <c r="TG37" s="188"/>
      <c r="TH37" s="188"/>
      <c r="TI37" s="188"/>
      <c r="TJ37" s="188"/>
      <c r="TK37" s="188"/>
      <c r="TL37" s="188"/>
      <c r="TM37" s="188"/>
      <c r="TN37" s="188"/>
      <c r="TO37" s="188"/>
      <c r="TP37" s="188"/>
      <c r="TQ37" s="188"/>
      <c r="TR37" s="188"/>
      <c r="TS37" s="188"/>
      <c r="TT37" s="188"/>
      <c r="TU37" s="188"/>
      <c r="TV37" s="188"/>
      <c r="TW37" s="188"/>
      <c r="TX37" s="188"/>
      <c r="TY37" s="188"/>
      <c r="TZ37" s="188"/>
      <c r="UA37" s="188"/>
      <c r="UB37" s="188"/>
      <c r="UC37" s="188"/>
      <c r="UD37" s="188"/>
      <c r="UE37" s="188"/>
      <c r="UF37" s="188"/>
      <c r="UG37" s="188"/>
      <c r="UH37" s="188"/>
      <c r="UI37" s="188"/>
      <c r="UJ37" s="188"/>
      <c r="UK37" s="188"/>
      <c r="UL37" s="188"/>
      <c r="UM37" s="188"/>
      <c r="UN37" s="188"/>
      <c r="UO37" s="188"/>
      <c r="UP37" s="188"/>
      <c r="UQ37" s="188"/>
      <c r="UR37" s="188"/>
      <c r="US37" s="188"/>
      <c r="UT37" s="188"/>
      <c r="UU37" s="188"/>
      <c r="UV37" s="188"/>
      <c r="UW37" s="188"/>
      <c r="UX37" s="188"/>
      <c r="UY37" s="190"/>
      <c r="UZ37" s="188"/>
      <c r="VA37" s="188"/>
      <c r="VB37" s="188"/>
      <c r="VC37" s="188"/>
      <c r="VD37" s="188"/>
      <c r="VE37" s="188"/>
      <c r="VF37" s="188"/>
      <c r="VG37" s="188"/>
      <c r="VH37" s="188"/>
      <c r="VI37" s="188"/>
      <c r="VJ37" s="188"/>
      <c r="VK37" s="188"/>
      <c r="VL37" s="188"/>
      <c r="VM37" s="188"/>
      <c r="VN37" s="188"/>
      <c r="VO37" s="188"/>
      <c r="VP37" s="188"/>
      <c r="VQ37" s="188"/>
      <c r="VR37" s="188"/>
      <c r="VS37" s="188"/>
      <c r="VT37" s="188"/>
      <c r="VU37" s="188"/>
      <c r="VV37" s="188"/>
      <c r="VW37" s="188"/>
      <c r="VX37" s="188"/>
      <c r="VY37" s="188"/>
      <c r="VZ37" s="188"/>
      <c r="WA37" s="188"/>
      <c r="WB37" s="188"/>
      <c r="WC37" s="188"/>
      <c r="WD37" s="188"/>
      <c r="WE37" s="188"/>
      <c r="WF37" s="188"/>
      <c r="WG37" s="188"/>
      <c r="WH37" s="188"/>
      <c r="WI37" s="188"/>
      <c r="WJ37" s="188"/>
      <c r="WK37" s="188"/>
      <c r="WL37" s="188"/>
      <c r="WM37" s="188"/>
      <c r="WN37" s="188"/>
      <c r="WO37" s="188"/>
      <c r="WP37" s="188"/>
      <c r="WQ37" s="188"/>
      <c r="WR37" s="188"/>
      <c r="WS37" s="188"/>
      <c r="WT37" s="188"/>
      <c r="WU37" s="188"/>
      <c r="WV37" s="188"/>
      <c r="WW37" s="188"/>
      <c r="WX37" s="188"/>
      <c r="WY37" s="188"/>
      <c r="WZ37" s="188"/>
      <c r="XA37" s="188"/>
      <c r="XB37" s="188"/>
      <c r="XC37" s="188"/>
      <c r="XD37" s="188"/>
      <c r="XE37" s="188"/>
      <c r="XF37" s="188"/>
      <c r="XG37" s="188"/>
      <c r="XH37" s="188"/>
      <c r="XI37" s="188"/>
      <c r="XJ37" s="188"/>
      <c r="XK37" s="188"/>
      <c r="XL37" s="188"/>
      <c r="XM37" s="188"/>
      <c r="XN37" s="188"/>
      <c r="XO37" s="188"/>
      <c r="XP37" s="188"/>
      <c r="XQ37" s="188"/>
      <c r="XR37" s="188"/>
      <c r="XS37" s="188"/>
      <c r="XT37" s="188"/>
      <c r="XU37" s="192"/>
      <c r="XV37" s="192"/>
      <c r="XW37" s="192"/>
      <c r="XX37" s="192"/>
      <c r="XY37" s="192"/>
      <c r="XZ37" s="191"/>
      <c r="YA37" s="191"/>
      <c r="YB37" s="191"/>
      <c r="YC37" s="191"/>
      <c r="YE37" s="148"/>
      <c r="YF37" s="148"/>
      <c r="YG37" s="148"/>
      <c r="YH37" s="148"/>
      <c r="ZK37" s="148"/>
      <c r="ZL37" s="148"/>
      <c r="ZM37" s="148"/>
      <c r="ZN37" s="148"/>
      <c r="ZO37" s="148"/>
      <c r="AAC37" s="148"/>
      <c r="AAD37" s="148"/>
      <c r="AAE37" s="148"/>
      <c r="AAF37" s="148"/>
      <c r="AAG37" s="148"/>
      <c r="AAH37" s="148"/>
      <c r="AAI37" s="148"/>
      <c r="AAJ37" s="148"/>
      <c r="AAK37" s="148"/>
      <c r="AAL37" s="148"/>
      <c r="AAM37" s="148"/>
      <c r="AAN37" s="148"/>
      <c r="AAO37" s="148"/>
      <c r="AAP37" s="148"/>
      <c r="AAQ37" s="148"/>
      <c r="AAR37" s="148"/>
      <c r="AAS37" s="148"/>
      <c r="AAT37" s="148"/>
      <c r="AAU37" s="148"/>
      <c r="AAV37" s="148"/>
      <c r="AAW37" s="148"/>
      <c r="AAX37" s="148"/>
      <c r="AAY37" s="148"/>
      <c r="ABQ37" s="148"/>
      <c r="ABR37" s="148"/>
      <c r="ABS37" s="148"/>
      <c r="ABT37" s="148"/>
      <c r="ABU37" s="148"/>
      <c r="ABV37" s="148"/>
      <c r="ABW37" s="148"/>
      <c r="ABX37" s="148"/>
      <c r="ABY37" s="148"/>
      <c r="ABZ37" s="148"/>
      <c r="ACA37" s="148"/>
      <c r="ACB37" s="148"/>
      <c r="ACC37" s="148"/>
      <c r="ACD37" s="148"/>
      <c r="ACE37" s="148"/>
      <c r="ACF37" s="148"/>
      <c r="ACG37" s="148"/>
      <c r="ACH37" s="148"/>
      <c r="ACI37" s="148"/>
      <c r="ACJ37" s="148"/>
    </row>
    <row r="38" spans="1:764" s="201" customFormat="1" ht="20.100000000000001" customHeight="1">
      <c r="A38" s="285">
        <v>31</v>
      </c>
      <c r="B38" s="193" t="str">
        <f>IF('1'!$A$1=1,D38,F38)</f>
        <v>Bangladesh</v>
      </c>
      <c r="C38" s="332"/>
      <c r="D38" s="322" t="s">
        <v>197</v>
      </c>
      <c r="E38" s="322"/>
      <c r="F38" s="314" t="s">
        <v>200</v>
      </c>
      <c r="G38" s="117">
        <v>4487.4234098886554</v>
      </c>
      <c r="H38" s="117">
        <v>8366.0333357095951</v>
      </c>
      <c r="I38" s="117">
        <v>9851.8330286867022</v>
      </c>
      <c r="J38" s="117">
        <v>6029.3162007541105</v>
      </c>
      <c r="K38" s="117">
        <v>11236.903310019916</v>
      </c>
      <c r="L38" s="117">
        <v>9690.5768918206777</v>
      </c>
      <c r="M38" s="117">
        <v>8368.2513534894897</v>
      </c>
      <c r="N38" s="117">
        <v>3355.8947283569605</v>
      </c>
      <c r="O38" s="194">
        <v>7721.957508537912</v>
      </c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186"/>
      <c r="BB38" s="186"/>
      <c r="BC38" s="186"/>
      <c r="BD38" s="186"/>
      <c r="BE38" s="186"/>
      <c r="BF38" s="186"/>
      <c r="BG38" s="186"/>
      <c r="BH38" s="186"/>
      <c r="BI38" s="186"/>
      <c r="BJ38" s="186"/>
      <c r="BK38" s="186"/>
      <c r="BL38" s="186"/>
      <c r="BM38" s="186"/>
      <c r="BN38" s="186"/>
      <c r="BO38" s="186"/>
      <c r="BP38" s="186"/>
      <c r="BQ38" s="186"/>
      <c r="BR38" s="186"/>
      <c r="BS38" s="186"/>
      <c r="BT38" s="186"/>
      <c r="BU38" s="186"/>
      <c r="BV38" s="186"/>
      <c r="BW38" s="186"/>
      <c r="BX38" s="186"/>
      <c r="BY38" s="186"/>
      <c r="BZ38" s="186"/>
      <c r="CA38" s="186"/>
      <c r="CB38" s="186"/>
      <c r="CC38" s="186"/>
      <c r="CD38" s="186"/>
      <c r="CE38" s="186"/>
      <c r="CF38" s="186"/>
      <c r="CG38" s="186"/>
      <c r="CH38" s="186"/>
      <c r="CI38" s="186"/>
      <c r="CJ38" s="186"/>
      <c r="CK38" s="186"/>
      <c r="CL38" s="186"/>
      <c r="CM38" s="186"/>
      <c r="CN38" s="186"/>
      <c r="CO38" s="186"/>
      <c r="CP38" s="186"/>
      <c r="CQ38" s="186"/>
      <c r="CR38" s="186"/>
      <c r="CS38" s="186"/>
      <c r="CT38" s="186"/>
      <c r="CU38" s="186"/>
      <c r="CV38" s="186"/>
      <c r="CW38" s="186"/>
      <c r="CX38" s="186"/>
      <c r="CY38" s="186"/>
      <c r="CZ38" s="186"/>
      <c r="DA38" s="186"/>
      <c r="DB38" s="186"/>
      <c r="DC38" s="186"/>
      <c r="DD38" s="186"/>
      <c r="DE38" s="186"/>
      <c r="DF38" s="186"/>
      <c r="DG38" s="186"/>
      <c r="DH38" s="186"/>
      <c r="DI38" s="186"/>
      <c r="DJ38" s="186"/>
      <c r="DK38" s="186"/>
      <c r="DL38" s="186"/>
      <c r="DM38" s="186"/>
      <c r="DN38" s="186"/>
      <c r="DO38" s="186"/>
      <c r="DP38" s="186"/>
      <c r="DQ38" s="186"/>
      <c r="DR38" s="186"/>
      <c r="DS38" s="186"/>
      <c r="DT38" s="186"/>
      <c r="DU38" s="186"/>
      <c r="DV38" s="186"/>
      <c r="DW38" s="186"/>
      <c r="DX38" s="186"/>
      <c r="DY38" s="186"/>
      <c r="DZ38" s="186"/>
      <c r="EA38" s="186"/>
      <c r="EB38" s="186"/>
      <c r="EC38" s="186"/>
      <c r="ED38" s="186"/>
      <c r="EE38" s="186"/>
      <c r="EF38" s="186"/>
      <c r="EG38" s="186"/>
      <c r="EH38" s="186"/>
      <c r="EI38" s="186"/>
      <c r="EJ38" s="186"/>
      <c r="EK38" s="186"/>
      <c r="EL38" s="186"/>
      <c r="EM38" s="186"/>
      <c r="EN38" s="186"/>
      <c r="EO38" s="186"/>
      <c r="EP38" s="186"/>
      <c r="EQ38" s="186"/>
      <c r="ER38" s="186"/>
      <c r="ES38" s="186"/>
      <c r="ET38" s="186"/>
      <c r="EU38" s="186"/>
      <c r="EV38" s="186"/>
      <c r="EW38" s="187"/>
      <c r="EX38" s="187"/>
      <c r="EY38" s="187"/>
      <c r="EZ38" s="187"/>
      <c r="FA38" s="187"/>
      <c r="FB38" s="187"/>
      <c r="FC38" s="187"/>
      <c r="FD38" s="187"/>
      <c r="FE38" s="187"/>
      <c r="FF38" s="187"/>
      <c r="FG38" s="187"/>
      <c r="FH38" s="187"/>
      <c r="FI38" s="187"/>
      <c r="FJ38" s="187"/>
      <c r="FK38" s="187"/>
      <c r="FL38" s="187"/>
      <c r="FM38" s="187"/>
      <c r="FN38" s="187"/>
      <c r="FO38" s="187"/>
      <c r="FP38" s="187"/>
      <c r="FQ38" s="187"/>
      <c r="FR38" s="187"/>
      <c r="FS38" s="187"/>
      <c r="FT38" s="187"/>
      <c r="FU38" s="187"/>
      <c r="FV38" s="187"/>
      <c r="FW38" s="187"/>
      <c r="FX38" s="187"/>
      <c r="FY38" s="187"/>
      <c r="FZ38" s="187"/>
      <c r="GA38" s="187"/>
      <c r="GB38" s="187"/>
      <c r="GC38" s="187"/>
      <c r="GD38" s="187"/>
      <c r="GE38" s="187"/>
      <c r="GF38" s="187"/>
      <c r="GG38" s="188"/>
      <c r="GH38" s="188"/>
      <c r="GI38" s="188"/>
      <c r="GJ38" s="188"/>
      <c r="GK38" s="188"/>
      <c r="GL38" s="188"/>
      <c r="GM38" s="188"/>
      <c r="GN38" s="188"/>
      <c r="GO38" s="188"/>
      <c r="GP38" s="188"/>
      <c r="GQ38" s="188"/>
      <c r="GR38" s="188"/>
      <c r="GS38" s="188"/>
      <c r="GT38" s="188"/>
      <c r="GU38" s="188"/>
      <c r="GV38" s="188"/>
      <c r="GW38" s="188"/>
      <c r="GX38" s="188"/>
      <c r="GY38" s="188"/>
      <c r="GZ38" s="188"/>
      <c r="HA38" s="188"/>
      <c r="HB38" s="188"/>
      <c r="HC38" s="188"/>
      <c r="HD38" s="188"/>
      <c r="HE38" s="188"/>
      <c r="HF38" s="188"/>
      <c r="HG38" s="188"/>
      <c r="HH38" s="188"/>
      <c r="HI38" s="188"/>
      <c r="HJ38" s="188"/>
      <c r="HK38" s="188"/>
      <c r="HL38" s="188"/>
      <c r="HM38" s="188"/>
      <c r="HN38" s="188"/>
      <c r="HO38" s="188"/>
      <c r="HP38" s="188"/>
      <c r="HQ38" s="188"/>
      <c r="HR38" s="188"/>
      <c r="HS38" s="188"/>
      <c r="HT38" s="188"/>
      <c r="HU38" s="188"/>
      <c r="HV38" s="188"/>
      <c r="HW38" s="188"/>
      <c r="HX38" s="188"/>
      <c r="HY38" s="188"/>
      <c r="HZ38" s="188"/>
      <c r="IA38" s="188"/>
      <c r="IB38" s="188"/>
      <c r="IC38" s="188"/>
      <c r="ID38" s="188"/>
      <c r="IE38" s="188"/>
      <c r="IF38" s="188"/>
      <c r="IG38" s="188"/>
      <c r="IH38" s="188"/>
      <c r="II38" s="188"/>
      <c r="IJ38" s="188"/>
      <c r="IK38" s="188"/>
      <c r="IL38" s="188"/>
      <c r="IM38" s="188"/>
      <c r="IN38" s="188"/>
      <c r="IO38" s="188"/>
      <c r="IP38" s="188"/>
      <c r="IQ38" s="188"/>
      <c r="IR38" s="188"/>
      <c r="IS38" s="188"/>
      <c r="IT38" s="188"/>
      <c r="IU38" s="188"/>
      <c r="IV38" s="188"/>
      <c r="IW38" s="188"/>
      <c r="IX38" s="188"/>
      <c r="IY38" s="188"/>
      <c r="IZ38" s="188"/>
      <c r="JA38" s="188"/>
      <c r="JB38" s="188"/>
      <c r="JC38" s="188"/>
      <c r="JD38" s="188"/>
      <c r="JE38" s="188"/>
      <c r="JF38" s="188"/>
      <c r="JG38" s="188"/>
      <c r="JH38" s="188"/>
      <c r="JI38" s="188"/>
      <c r="JJ38" s="188"/>
      <c r="JK38" s="188"/>
      <c r="JL38" s="188"/>
      <c r="JM38" s="188"/>
      <c r="JN38" s="188"/>
      <c r="JO38" s="188"/>
      <c r="JP38" s="188"/>
      <c r="JQ38" s="188"/>
      <c r="JR38" s="188"/>
      <c r="JS38" s="188"/>
      <c r="JT38" s="188"/>
      <c r="JU38" s="188"/>
      <c r="JV38" s="188"/>
      <c r="JW38" s="188"/>
      <c r="JX38" s="188"/>
      <c r="JY38" s="188"/>
      <c r="JZ38" s="188"/>
      <c r="KA38" s="188"/>
      <c r="KB38" s="188"/>
      <c r="KC38" s="188"/>
      <c r="KD38" s="188"/>
      <c r="KE38" s="188"/>
      <c r="KF38" s="188"/>
      <c r="KG38" s="188"/>
      <c r="KH38" s="188"/>
      <c r="KI38" s="188"/>
      <c r="KJ38" s="188"/>
      <c r="KK38" s="188"/>
      <c r="KL38" s="188"/>
      <c r="KM38" s="188"/>
      <c r="KN38" s="188"/>
      <c r="KO38" s="188"/>
      <c r="KP38" s="188"/>
      <c r="KQ38" s="188"/>
      <c r="KR38" s="188"/>
      <c r="KS38" s="188"/>
      <c r="KT38" s="188"/>
      <c r="KU38" s="188"/>
      <c r="KV38" s="188"/>
      <c r="KW38" s="188"/>
      <c r="KX38" s="188"/>
      <c r="KY38" s="190"/>
      <c r="KZ38" s="188"/>
      <c r="LA38" s="188"/>
      <c r="LB38" s="188"/>
      <c r="LC38" s="188"/>
      <c r="LD38" s="188"/>
      <c r="LE38" s="188"/>
      <c r="LF38" s="188"/>
      <c r="LG38" s="188"/>
      <c r="LH38" s="188"/>
      <c r="LI38" s="188"/>
      <c r="LJ38" s="188"/>
      <c r="LK38" s="188"/>
      <c r="LL38" s="188"/>
      <c r="LM38" s="188"/>
      <c r="LN38" s="188"/>
      <c r="LO38" s="188"/>
      <c r="LP38" s="188"/>
      <c r="LQ38" s="188"/>
      <c r="LR38" s="188"/>
      <c r="LS38" s="188"/>
      <c r="LT38" s="188"/>
      <c r="LU38" s="188"/>
      <c r="LV38" s="188"/>
      <c r="LW38" s="188"/>
      <c r="LX38" s="188"/>
      <c r="LY38" s="188"/>
      <c r="LZ38" s="188"/>
      <c r="MA38" s="188"/>
      <c r="MB38" s="188"/>
      <c r="MC38" s="188"/>
      <c r="MD38" s="188"/>
      <c r="ME38" s="188"/>
      <c r="MF38" s="188"/>
      <c r="MG38" s="188"/>
      <c r="MH38" s="188"/>
      <c r="MI38" s="188"/>
      <c r="MJ38" s="188"/>
      <c r="MK38" s="188"/>
      <c r="ML38" s="188"/>
      <c r="MM38" s="188"/>
      <c r="MN38" s="188"/>
      <c r="MO38" s="188"/>
      <c r="MP38" s="188"/>
      <c r="MQ38" s="188"/>
      <c r="MR38" s="188"/>
      <c r="MS38" s="188"/>
      <c r="MT38" s="188"/>
      <c r="MU38" s="188"/>
      <c r="MV38" s="188"/>
      <c r="MW38" s="188"/>
      <c r="MX38" s="188"/>
      <c r="MY38" s="188"/>
      <c r="MZ38" s="188"/>
      <c r="NA38" s="188"/>
      <c r="NB38" s="188"/>
      <c r="NC38" s="188"/>
      <c r="ND38" s="188"/>
      <c r="NE38" s="188"/>
      <c r="NF38" s="188"/>
      <c r="NG38" s="188"/>
      <c r="NH38" s="188"/>
      <c r="NI38" s="188"/>
      <c r="NJ38" s="188"/>
      <c r="NK38" s="188"/>
      <c r="NL38" s="188"/>
      <c r="NM38" s="188"/>
      <c r="NN38" s="188"/>
      <c r="NO38" s="188"/>
      <c r="NP38" s="188"/>
      <c r="NQ38" s="188"/>
      <c r="NR38" s="188"/>
      <c r="NS38" s="188"/>
      <c r="NT38" s="188"/>
      <c r="NU38" s="188"/>
      <c r="NV38" s="188"/>
      <c r="NW38" s="188"/>
      <c r="NX38" s="188"/>
      <c r="NY38" s="188"/>
      <c r="NZ38" s="188"/>
      <c r="OA38" s="188"/>
      <c r="OB38" s="188"/>
      <c r="OC38" s="188"/>
      <c r="OD38" s="188"/>
      <c r="OE38" s="188"/>
      <c r="OF38" s="188"/>
      <c r="OG38" s="188"/>
      <c r="OH38" s="188"/>
      <c r="OI38" s="188"/>
      <c r="OJ38" s="188"/>
      <c r="OK38" s="188"/>
      <c r="OL38" s="188"/>
      <c r="OM38" s="188"/>
      <c r="ON38" s="188"/>
      <c r="OO38" s="188"/>
      <c r="OP38" s="188"/>
      <c r="OQ38" s="188"/>
      <c r="OR38" s="188"/>
      <c r="OS38" s="188"/>
      <c r="OT38" s="188"/>
      <c r="OU38" s="188"/>
      <c r="OV38" s="188"/>
      <c r="OW38" s="188"/>
      <c r="OX38" s="188"/>
      <c r="OY38" s="188"/>
      <c r="OZ38" s="188"/>
      <c r="PA38" s="188"/>
      <c r="PB38" s="188"/>
      <c r="PC38" s="188"/>
      <c r="PD38" s="188"/>
      <c r="PE38" s="188"/>
      <c r="PF38" s="188"/>
      <c r="PG38" s="188"/>
      <c r="PH38" s="188"/>
      <c r="PI38" s="188"/>
      <c r="PJ38" s="188"/>
      <c r="PK38" s="188"/>
      <c r="PL38" s="188"/>
      <c r="PM38" s="188"/>
      <c r="PN38" s="188"/>
      <c r="PO38" s="188"/>
      <c r="PP38" s="188"/>
      <c r="PQ38" s="188"/>
      <c r="PR38" s="188"/>
      <c r="PS38" s="188"/>
      <c r="PT38" s="188"/>
      <c r="PU38" s="188"/>
      <c r="PV38" s="188"/>
      <c r="PW38" s="188"/>
      <c r="PX38" s="188"/>
      <c r="PY38" s="188"/>
      <c r="PZ38" s="188"/>
      <c r="QA38" s="188"/>
      <c r="QB38" s="188"/>
      <c r="QC38" s="188"/>
      <c r="QD38" s="188"/>
      <c r="QE38" s="188"/>
      <c r="QF38" s="188"/>
      <c r="QG38" s="188"/>
      <c r="QH38" s="188"/>
      <c r="QI38" s="188"/>
      <c r="QJ38" s="188"/>
      <c r="QK38" s="188"/>
      <c r="QL38" s="188"/>
      <c r="QM38" s="188"/>
      <c r="QN38" s="188"/>
      <c r="QO38" s="188"/>
      <c r="QP38" s="188"/>
      <c r="QQ38" s="188"/>
      <c r="QR38" s="188"/>
      <c r="QS38" s="188"/>
      <c r="QT38" s="188"/>
      <c r="QU38" s="188"/>
      <c r="QV38" s="188"/>
      <c r="QW38" s="188"/>
      <c r="QX38" s="188"/>
      <c r="QY38" s="188"/>
      <c r="QZ38" s="188"/>
      <c r="RA38" s="188"/>
      <c r="RB38" s="188"/>
      <c r="RC38" s="188"/>
      <c r="RD38" s="188"/>
      <c r="RE38" s="188"/>
      <c r="RF38" s="188"/>
      <c r="RG38" s="188"/>
      <c r="RH38" s="188"/>
      <c r="RI38" s="188"/>
      <c r="RJ38" s="188"/>
      <c r="RK38" s="188"/>
      <c r="RL38" s="188"/>
      <c r="RM38" s="188"/>
      <c r="RN38" s="188"/>
      <c r="RO38" s="188"/>
      <c r="RP38" s="188"/>
      <c r="RQ38" s="188"/>
      <c r="RR38" s="188"/>
      <c r="RS38" s="188"/>
      <c r="RT38" s="188"/>
      <c r="RU38" s="188"/>
      <c r="RV38" s="188"/>
      <c r="RW38" s="188"/>
      <c r="RX38" s="188"/>
      <c r="RY38" s="188"/>
      <c r="RZ38" s="188"/>
      <c r="SA38" s="188"/>
      <c r="SB38" s="188"/>
      <c r="SC38" s="188"/>
      <c r="SD38" s="188"/>
      <c r="SE38" s="188"/>
      <c r="SF38" s="188"/>
      <c r="SG38" s="188"/>
      <c r="SH38" s="188"/>
      <c r="SI38" s="188"/>
      <c r="SJ38" s="188"/>
      <c r="SK38" s="188"/>
      <c r="SL38" s="188"/>
      <c r="SM38" s="188"/>
      <c r="SN38" s="188"/>
      <c r="SO38" s="188"/>
      <c r="SP38" s="188"/>
      <c r="SQ38" s="188"/>
      <c r="SR38" s="188"/>
      <c r="SS38" s="188"/>
      <c r="ST38" s="188"/>
      <c r="SU38" s="188"/>
      <c r="SV38" s="188"/>
      <c r="SW38" s="188"/>
      <c r="SX38" s="188"/>
      <c r="SY38" s="188"/>
      <c r="SZ38" s="188"/>
      <c r="TA38" s="188"/>
      <c r="TB38" s="188"/>
      <c r="TC38" s="188"/>
      <c r="TD38" s="188"/>
      <c r="TE38" s="188"/>
      <c r="TF38" s="188"/>
      <c r="TG38" s="188"/>
      <c r="TH38" s="188"/>
      <c r="TI38" s="188"/>
      <c r="TJ38" s="188"/>
      <c r="TK38" s="188"/>
      <c r="TL38" s="188"/>
      <c r="TM38" s="188"/>
      <c r="TN38" s="188"/>
      <c r="TO38" s="188"/>
      <c r="TP38" s="188"/>
      <c r="TQ38" s="188"/>
      <c r="TR38" s="188"/>
      <c r="TS38" s="188"/>
      <c r="TT38" s="188"/>
      <c r="TU38" s="188"/>
      <c r="TV38" s="188"/>
      <c r="TW38" s="188"/>
      <c r="TX38" s="188"/>
      <c r="TY38" s="188"/>
      <c r="TZ38" s="188"/>
      <c r="UA38" s="188"/>
      <c r="UB38" s="188"/>
      <c r="UC38" s="188"/>
      <c r="UD38" s="188"/>
      <c r="UE38" s="188"/>
      <c r="UF38" s="188"/>
      <c r="UG38" s="188"/>
      <c r="UH38" s="188"/>
      <c r="UI38" s="188"/>
      <c r="UJ38" s="188"/>
      <c r="UK38" s="188"/>
      <c r="UL38" s="188"/>
      <c r="UM38" s="188"/>
      <c r="UN38" s="188"/>
      <c r="UO38" s="188"/>
      <c r="UP38" s="188"/>
      <c r="UQ38" s="188"/>
      <c r="UR38" s="188"/>
      <c r="US38" s="188"/>
      <c r="UT38" s="188"/>
      <c r="UU38" s="188"/>
      <c r="UV38" s="188"/>
      <c r="UW38" s="188"/>
      <c r="UX38" s="188"/>
      <c r="UY38" s="190"/>
      <c r="UZ38" s="188"/>
      <c r="VA38" s="188"/>
      <c r="VB38" s="188"/>
      <c r="VC38" s="188"/>
      <c r="VD38" s="188"/>
      <c r="VE38" s="188"/>
      <c r="VF38" s="188"/>
      <c r="VG38" s="188"/>
      <c r="VH38" s="188"/>
      <c r="VI38" s="188"/>
      <c r="VJ38" s="188"/>
      <c r="VK38" s="188"/>
      <c r="VL38" s="188"/>
      <c r="VM38" s="188"/>
      <c r="VN38" s="188"/>
      <c r="VO38" s="188"/>
      <c r="VP38" s="188"/>
      <c r="VQ38" s="188"/>
      <c r="VR38" s="188"/>
      <c r="VS38" s="188"/>
      <c r="VT38" s="188"/>
      <c r="VU38" s="188"/>
      <c r="VV38" s="188"/>
      <c r="VW38" s="188"/>
      <c r="VX38" s="188"/>
      <c r="VY38" s="188"/>
      <c r="VZ38" s="188"/>
      <c r="WA38" s="188"/>
      <c r="WB38" s="188"/>
      <c r="WC38" s="188"/>
      <c r="WD38" s="188"/>
      <c r="WE38" s="188"/>
      <c r="WF38" s="188"/>
      <c r="WG38" s="188"/>
      <c r="WH38" s="188"/>
      <c r="WI38" s="188"/>
      <c r="WJ38" s="188"/>
      <c r="WK38" s="188"/>
      <c r="WL38" s="188"/>
      <c r="WM38" s="188"/>
      <c r="WN38" s="188"/>
      <c r="WO38" s="188"/>
      <c r="WP38" s="188"/>
      <c r="WQ38" s="188"/>
      <c r="WR38" s="188"/>
      <c r="WS38" s="188"/>
      <c r="WT38" s="188"/>
      <c r="WU38" s="188"/>
      <c r="WV38" s="188"/>
      <c r="WW38" s="188"/>
      <c r="WX38" s="188"/>
      <c r="WY38" s="188"/>
      <c r="WZ38" s="188"/>
      <c r="XA38" s="188"/>
      <c r="XB38" s="188"/>
      <c r="XC38" s="188"/>
      <c r="XD38" s="188"/>
      <c r="XE38" s="188"/>
      <c r="XF38" s="188"/>
      <c r="XG38" s="188"/>
      <c r="XH38" s="188"/>
      <c r="XI38" s="188"/>
      <c r="XJ38" s="188"/>
      <c r="XK38" s="188"/>
      <c r="XL38" s="188"/>
      <c r="XM38" s="188"/>
      <c r="XN38" s="188"/>
      <c r="XO38" s="188"/>
      <c r="XP38" s="188"/>
      <c r="XQ38" s="188"/>
      <c r="XR38" s="188"/>
      <c r="XS38" s="188"/>
      <c r="XT38" s="188"/>
      <c r="XU38" s="192"/>
      <c r="XV38" s="192"/>
      <c r="XW38" s="192"/>
      <c r="XX38" s="192"/>
      <c r="XY38" s="192"/>
      <c r="XZ38" s="191"/>
      <c r="YA38" s="191"/>
      <c r="YB38" s="191"/>
      <c r="YC38" s="191"/>
      <c r="YE38" s="148"/>
      <c r="YF38" s="148"/>
      <c r="YG38" s="148"/>
      <c r="YH38" s="148"/>
      <c r="ZK38" s="148"/>
      <c r="ZL38" s="148"/>
      <c r="ZM38" s="148"/>
      <c r="ZN38" s="148"/>
      <c r="ZO38" s="148"/>
      <c r="AAC38" s="148"/>
      <c r="AAD38" s="148"/>
      <c r="AAE38" s="148"/>
      <c r="AAF38" s="148"/>
      <c r="AAG38" s="148"/>
      <c r="AAH38" s="148"/>
      <c r="AAI38" s="148"/>
      <c r="AAJ38" s="148"/>
      <c r="AAK38" s="148"/>
      <c r="AAL38" s="148"/>
      <c r="AAM38" s="148"/>
      <c r="AAN38" s="148"/>
      <c r="AAO38" s="148"/>
      <c r="AAP38" s="148"/>
      <c r="AAQ38" s="148"/>
      <c r="AAR38" s="148"/>
      <c r="AAS38" s="148"/>
      <c r="AAT38" s="148"/>
      <c r="AAU38" s="148"/>
      <c r="AAV38" s="148"/>
      <c r="AAW38" s="148"/>
      <c r="AAX38" s="148"/>
      <c r="AAY38" s="148"/>
      <c r="ABQ38" s="148"/>
      <c r="ABR38" s="148"/>
      <c r="ABS38" s="148"/>
      <c r="ABT38" s="148"/>
      <c r="ABU38" s="148"/>
      <c r="ABV38" s="148"/>
      <c r="ABW38" s="148"/>
      <c r="ABX38" s="148"/>
      <c r="ABY38" s="148"/>
      <c r="ABZ38" s="148"/>
      <c r="ACA38" s="148"/>
      <c r="ACB38" s="148"/>
      <c r="ACC38" s="148"/>
      <c r="ACD38" s="148"/>
      <c r="ACE38" s="148"/>
      <c r="ACF38" s="148"/>
      <c r="ACG38" s="148"/>
      <c r="ACH38" s="148"/>
      <c r="ACI38" s="148"/>
      <c r="ACJ38" s="148"/>
    </row>
    <row r="39" spans="1:764" ht="20.100000000000001" customHeight="1">
      <c r="A39" s="285">
        <v>32</v>
      </c>
      <c r="B39" s="193" t="str">
        <f>IF('1'!$A$1=1,D39,F39)</f>
        <v>Azerbaijan</v>
      </c>
      <c r="C39" s="333"/>
      <c r="D39" s="327" t="s">
        <v>173</v>
      </c>
      <c r="E39" s="321"/>
      <c r="F39" s="346" t="s">
        <v>69</v>
      </c>
      <c r="G39" s="117">
        <v>6911.5403846679083</v>
      </c>
      <c r="H39" s="117">
        <v>6303.515890004739</v>
      </c>
      <c r="I39" s="117">
        <v>9414.9204424460331</v>
      </c>
      <c r="J39" s="117">
        <v>9762.9729180057202</v>
      </c>
      <c r="K39" s="117">
        <v>10305.299714243334</v>
      </c>
      <c r="L39" s="117">
        <v>9316.8958315803138</v>
      </c>
      <c r="M39" s="117">
        <v>10724.889177783116</v>
      </c>
      <c r="N39" s="117">
        <v>6179.8312080790392</v>
      </c>
      <c r="O39" s="194">
        <v>7181.2832181650701</v>
      </c>
    </row>
    <row r="40" spans="1:764" ht="20.100000000000001" customHeight="1">
      <c r="A40" s="285">
        <v>33</v>
      </c>
      <c r="B40" s="193" t="str">
        <f>IF('1'!$A$1=1,D40,F40)</f>
        <v>Iraq</v>
      </c>
      <c r="C40" s="333"/>
      <c r="D40" s="314" t="s">
        <v>194</v>
      </c>
      <c r="E40" s="321"/>
      <c r="F40" s="346" t="s">
        <v>106</v>
      </c>
      <c r="G40" s="117">
        <v>10371.427158282271</v>
      </c>
      <c r="H40" s="117">
        <v>9586.978111507</v>
      </c>
      <c r="I40" s="117">
        <v>12638.50425292864</v>
      </c>
      <c r="J40" s="117">
        <v>17484.998740216772</v>
      </c>
      <c r="K40" s="117">
        <v>15227.850376350871</v>
      </c>
      <c r="L40" s="117">
        <v>15997.74132473687</v>
      </c>
      <c r="M40" s="117">
        <v>19014.993804333095</v>
      </c>
      <c r="N40" s="117">
        <v>9155.4934838142653</v>
      </c>
      <c r="O40" s="194">
        <v>7093.4964369486779</v>
      </c>
    </row>
    <row r="41" spans="1:764" ht="20.100000000000001" customHeight="1">
      <c r="A41" s="285">
        <v>34</v>
      </c>
      <c r="B41" s="193" t="str">
        <f>IF('1'!$A$1=1,D41,F41)</f>
        <v>Switzerland</v>
      </c>
      <c r="C41" s="345"/>
      <c r="D41" s="314" t="s">
        <v>171</v>
      </c>
      <c r="E41" s="345"/>
      <c r="F41" s="314" t="s">
        <v>59</v>
      </c>
      <c r="G41" s="117">
        <v>1422.356240598416</v>
      </c>
      <c r="H41" s="117">
        <v>1669.8005515612288</v>
      </c>
      <c r="I41" s="117">
        <v>2642.6409367097954</v>
      </c>
      <c r="J41" s="117">
        <v>1813.3446118524489</v>
      </c>
      <c r="K41" s="117">
        <v>1795.8882910729567</v>
      </c>
      <c r="L41" s="117">
        <v>2025.2841466399905</v>
      </c>
      <c r="M41" s="117">
        <v>3028.9377796314548</v>
      </c>
      <c r="N41" s="117">
        <v>3819.981271103286</v>
      </c>
      <c r="O41" s="194">
        <v>5641.8503676739529</v>
      </c>
    </row>
    <row r="42" spans="1:764" ht="20.100000000000001" customHeight="1">
      <c r="A42" s="285">
        <v>35</v>
      </c>
      <c r="B42" s="193" t="str">
        <f>IF('1'!$A$1=1,D42,F42)</f>
        <v>Tunisia</v>
      </c>
      <c r="C42" s="345"/>
      <c r="D42" s="314" t="s">
        <v>198</v>
      </c>
      <c r="E42" s="345"/>
      <c r="F42" s="314" t="s">
        <v>201</v>
      </c>
      <c r="G42" s="117">
        <v>7355.6336122537632</v>
      </c>
      <c r="H42" s="117">
        <v>6021.2429871471068</v>
      </c>
      <c r="I42" s="117">
        <v>7712.0667193746449</v>
      </c>
      <c r="J42" s="117">
        <v>10634.778383987245</v>
      </c>
      <c r="K42" s="117">
        <v>9413.491361289216</v>
      </c>
      <c r="L42" s="117">
        <v>11202.789077941787</v>
      </c>
      <c r="M42" s="117">
        <v>10999.777479406868</v>
      </c>
      <c r="N42" s="117">
        <v>6060.2969901383995</v>
      </c>
      <c r="O42" s="194">
        <v>5491.4291077497101</v>
      </c>
    </row>
    <row r="43" spans="1:764" s="201" customFormat="1" ht="20.100000000000001" customHeight="1">
      <c r="A43" s="286"/>
      <c r="B43" s="211" t="str">
        <f>IF('1'!$A$1=1,D43,F43)</f>
        <v>russian federation</v>
      </c>
      <c r="C43" s="334"/>
      <c r="D43" s="324" t="s">
        <v>153</v>
      </c>
      <c r="E43" s="325"/>
      <c r="F43" s="351" t="s">
        <v>154</v>
      </c>
      <c r="G43" s="123">
        <v>92238.666667749756</v>
      </c>
      <c r="H43" s="123">
        <v>78521.40250435943</v>
      </c>
      <c r="I43" s="123">
        <v>89806.959982921384</v>
      </c>
      <c r="J43" s="123">
        <v>82679.887829706233</v>
      </c>
      <c r="K43" s="123">
        <v>68189.40931842367</v>
      </c>
      <c r="L43" s="123">
        <v>59588.226674265723</v>
      </c>
      <c r="M43" s="123">
        <v>74272.882967413781</v>
      </c>
      <c r="N43" s="123">
        <v>9492.1924814972845</v>
      </c>
      <c r="O43" s="212">
        <v>0</v>
      </c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186"/>
      <c r="BB43" s="186"/>
      <c r="BC43" s="186"/>
      <c r="BD43" s="186"/>
      <c r="BE43" s="186"/>
      <c r="BF43" s="186"/>
      <c r="BG43" s="186"/>
      <c r="BH43" s="186"/>
      <c r="BI43" s="186"/>
      <c r="BJ43" s="186"/>
      <c r="BK43" s="186"/>
      <c r="BL43" s="186"/>
      <c r="BM43" s="186"/>
      <c r="BN43" s="186"/>
      <c r="BO43" s="186"/>
      <c r="BP43" s="186"/>
      <c r="BQ43" s="186"/>
      <c r="BR43" s="186"/>
      <c r="BS43" s="186"/>
      <c r="BT43" s="186"/>
      <c r="BU43" s="186"/>
      <c r="BV43" s="186"/>
      <c r="BW43" s="186"/>
      <c r="BX43" s="186"/>
      <c r="BY43" s="186"/>
      <c r="BZ43" s="186"/>
      <c r="CA43" s="186"/>
      <c r="CB43" s="186"/>
      <c r="CC43" s="186"/>
      <c r="CD43" s="186"/>
      <c r="CE43" s="186"/>
      <c r="CF43" s="186"/>
      <c r="CG43" s="186"/>
      <c r="CH43" s="186"/>
      <c r="CI43" s="186"/>
      <c r="CJ43" s="186"/>
      <c r="CK43" s="186"/>
      <c r="CL43" s="186"/>
      <c r="CM43" s="186"/>
      <c r="CN43" s="186"/>
      <c r="CO43" s="186"/>
      <c r="CP43" s="186"/>
      <c r="CQ43" s="186"/>
      <c r="CR43" s="186"/>
      <c r="CS43" s="186"/>
      <c r="CT43" s="186"/>
      <c r="CU43" s="186"/>
      <c r="CV43" s="186"/>
      <c r="CW43" s="186"/>
      <c r="CX43" s="186"/>
      <c r="CY43" s="186"/>
      <c r="CZ43" s="186"/>
      <c r="DA43" s="186"/>
      <c r="DB43" s="186"/>
      <c r="DC43" s="186"/>
      <c r="DD43" s="186"/>
      <c r="DE43" s="186"/>
      <c r="DF43" s="186"/>
      <c r="DG43" s="186"/>
      <c r="DH43" s="186"/>
      <c r="DI43" s="186"/>
      <c r="DJ43" s="186"/>
      <c r="DK43" s="186"/>
      <c r="DL43" s="186"/>
      <c r="DM43" s="186"/>
      <c r="DN43" s="186"/>
      <c r="DO43" s="186"/>
      <c r="DP43" s="186"/>
      <c r="DQ43" s="186"/>
      <c r="DR43" s="186"/>
      <c r="DS43" s="186"/>
      <c r="DT43" s="186"/>
      <c r="DU43" s="186"/>
      <c r="DV43" s="186"/>
      <c r="DW43" s="186"/>
      <c r="DX43" s="186"/>
      <c r="DY43" s="186"/>
      <c r="DZ43" s="186"/>
      <c r="EA43" s="186"/>
      <c r="EB43" s="186"/>
      <c r="EC43" s="186"/>
      <c r="ED43" s="186"/>
      <c r="EE43" s="186"/>
      <c r="EF43" s="186"/>
      <c r="EG43" s="186"/>
      <c r="EH43" s="186"/>
      <c r="EI43" s="186"/>
      <c r="EJ43" s="186"/>
      <c r="EK43" s="186"/>
      <c r="EL43" s="186"/>
      <c r="EM43" s="186"/>
      <c r="EN43" s="186"/>
      <c r="EO43" s="186"/>
      <c r="EP43" s="186"/>
      <c r="EQ43" s="186"/>
      <c r="ER43" s="186"/>
      <c r="ES43" s="186"/>
      <c r="ET43" s="186"/>
      <c r="EU43" s="186"/>
      <c r="EV43" s="186"/>
      <c r="EW43" s="187"/>
      <c r="EX43" s="187"/>
      <c r="EY43" s="187"/>
      <c r="EZ43" s="187"/>
      <c r="FA43" s="187"/>
      <c r="FB43" s="187"/>
      <c r="FC43" s="187"/>
      <c r="FD43" s="187"/>
      <c r="FE43" s="187"/>
      <c r="FF43" s="187"/>
      <c r="FG43" s="187"/>
      <c r="FH43" s="187"/>
      <c r="FI43" s="187"/>
      <c r="FJ43" s="187"/>
      <c r="FK43" s="187"/>
      <c r="FL43" s="187"/>
      <c r="FM43" s="187"/>
      <c r="FN43" s="187"/>
      <c r="FO43" s="187"/>
      <c r="FP43" s="187"/>
      <c r="FQ43" s="187"/>
      <c r="FR43" s="187"/>
      <c r="FS43" s="187"/>
      <c r="FT43" s="187"/>
      <c r="FU43" s="187"/>
      <c r="FV43" s="187"/>
      <c r="FW43" s="187"/>
      <c r="FX43" s="187"/>
      <c r="FY43" s="187"/>
      <c r="FZ43" s="187"/>
      <c r="GA43" s="187"/>
      <c r="GB43" s="187"/>
      <c r="GC43" s="187"/>
      <c r="GD43" s="187"/>
      <c r="GE43" s="187"/>
      <c r="GF43" s="187"/>
      <c r="GG43" s="204"/>
      <c r="GH43" s="204"/>
      <c r="GI43" s="204"/>
      <c r="GJ43" s="204"/>
      <c r="GK43" s="204"/>
      <c r="GL43" s="204"/>
      <c r="GM43" s="204"/>
      <c r="GN43" s="204"/>
      <c r="GO43" s="204"/>
      <c r="GP43" s="204"/>
      <c r="GQ43" s="204"/>
      <c r="GR43" s="204"/>
      <c r="GS43" s="204"/>
      <c r="GT43" s="381"/>
      <c r="GU43" s="204"/>
      <c r="GV43" s="204"/>
      <c r="GW43" s="204"/>
      <c r="GX43" s="204"/>
      <c r="GY43" s="204"/>
      <c r="GZ43" s="204"/>
      <c r="HA43" s="204"/>
      <c r="HB43" s="204"/>
      <c r="HC43" s="204"/>
      <c r="HD43" s="204"/>
      <c r="HE43" s="204"/>
      <c r="HF43" s="204"/>
      <c r="HG43" s="204"/>
      <c r="HH43" s="204"/>
      <c r="HI43" s="204"/>
      <c r="HJ43" s="204"/>
      <c r="HK43" s="204"/>
      <c r="HL43" s="204"/>
      <c r="HM43" s="204"/>
      <c r="HN43" s="204"/>
      <c r="HO43" s="204"/>
      <c r="HP43" s="204"/>
      <c r="HQ43" s="204"/>
      <c r="HR43" s="204"/>
      <c r="HS43" s="204"/>
      <c r="HT43" s="204"/>
      <c r="HU43" s="204"/>
      <c r="HV43" s="204"/>
      <c r="HW43" s="204"/>
      <c r="HX43" s="204"/>
      <c r="HY43" s="204"/>
      <c r="HZ43" s="204"/>
      <c r="IA43" s="204"/>
      <c r="IB43" s="204"/>
      <c r="IC43" s="204"/>
      <c r="ID43" s="204"/>
      <c r="IE43" s="204"/>
      <c r="IF43" s="204"/>
      <c r="IG43" s="204"/>
      <c r="IH43" s="204"/>
      <c r="II43" s="204"/>
      <c r="IJ43" s="204"/>
      <c r="IK43" s="204"/>
      <c r="IL43" s="204"/>
      <c r="IM43" s="204"/>
      <c r="IN43" s="204"/>
      <c r="IO43" s="204"/>
      <c r="IP43" s="204"/>
      <c r="IQ43" s="204"/>
      <c r="IR43" s="204"/>
      <c r="IS43" s="204"/>
      <c r="IT43" s="204"/>
      <c r="IU43" s="204"/>
      <c r="IV43" s="204"/>
      <c r="IW43" s="204"/>
      <c r="IX43" s="204"/>
      <c r="IY43" s="204"/>
      <c r="IZ43" s="204"/>
      <c r="JA43" s="204"/>
      <c r="JB43" s="204"/>
      <c r="JC43" s="204"/>
      <c r="JD43" s="204"/>
      <c r="JE43" s="204"/>
      <c r="JF43" s="204"/>
      <c r="JG43" s="204"/>
      <c r="JH43" s="204"/>
      <c r="JI43" s="204"/>
      <c r="JJ43" s="204"/>
      <c r="JK43" s="204"/>
      <c r="JL43" s="204"/>
      <c r="JM43" s="204"/>
      <c r="JN43" s="204"/>
      <c r="JO43" s="204"/>
      <c r="JP43" s="204"/>
      <c r="JQ43" s="204"/>
      <c r="JR43" s="204"/>
      <c r="JS43" s="204"/>
      <c r="JT43" s="204"/>
      <c r="JU43" s="204"/>
      <c r="JV43" s="204"/>
      <c r="JW43" s="204"/>
      <c r="JX43" s="204"/>
      <c r="JY43" s="204"/>
      <c r="JZ43" s="204"/>
      <c r="KA43" s="204"/>
      <c r="KB43" s="204"/>
      <c r="KC43" s="204"/>
      <c r="KD43" s="204"/>
      <c r="KE43" s="204"/>
      <c r="KF43" s="204"/>
      <c r="KG43" s="204"/>
      <c r="KH43" s="204"/>
      <c r="KI43" s="204"/>
      <c r="KJ43" s="204"/>
      <c r="KK43" s="204"/>
      <c r="KL43" s="204"/>
      <c r="KM43" s="204"/>
      <c r="KN43" s="204"/>
      <c r="KO43" s="204"/>
      <c r="KP43" s="204"/>
      <c r="KQ43" s="204"/>
      <c r="KR43" s="204"/>
      <c r="KS43" s="204"/>
      <c r="KT43" s="204"/>
      <c r="KU43" s="204"/>
      <c r="KV43" s="204"/>
      <c r="KW43" s="204"/>
      <c r="KX43" s="204"/>
      <c r="KY43" s="205"/>
      <c r="KZ43" s="204"/>
      <c r="LA43" s="204"/>
      <c r="LB43" s="204"/>
      <c r="LC43" s="204"/>
      <c r="LD43" s="204"/>
      <c r="LE43" s="204"/>
      <c r="LF43" s="204"/>
      <c r="LG43" s="204"/>
      <c r="LH43" s="204"/>
      <c r="LI43" s="204"/>
      <c r="LJ43" s="204"/>
      <c r="LK43" s="204"/>
      <c r="LL43" s="204"/>
      <c r="LM43" s="204"/>
      <c r="LN43" s="204"/>
      <c r="LO43" s="204"/>
      <c r="LP43" s="204"/>
      <c r="LQ43" s="204"/>
      <c r="LR43" s="204"/>
      <c r="LS43" s="204"/>
      <c r="LT43" s="204"/>
      <c r="LU43" s="204"/>
      <c r="LV43" s="204"/>
      <c r="LW43" s="204"/>
      <c r="LX43" s="204"/>
      <c r="LY43" s="204"/>
      <c r="LZ43" s="204"/>
      <c r="MA43" s="204"/>
      <c r="MB43" s="204"/>
      <c r="MC43" s="204"/>
      <c r="MD43" s="204"/>
      <c r="ME43" s="204"/>
      <c r="MF43" s="204"/>
      <c r="MG43" s="204"/>
      <c r="MH43" s="204"/>
      <c r="MI43" s="204"/>
      <c r="MJ43" s="204"/>
      <c r="MK43" s="204"/>
      <c r="ML43" s="204"/>
      <c r="MM43" s="204"/>
      <c r="MN43" s="204"/>
      <c r="MO43" s="204"/>
      <c r="MP43" s="204"/>
      <c r="MQ43" s="204"/>
      <c r="MR43" s="204"/>
      <c r="MS43" s="204"/>
      <c r="MT43" s="204"/>
      <c r="MU43" s="204"/>
      <c r="MV43" s="204"/>
      <c r="MW43" s="204"/>
      <c r="MX43" s="204"/>
      <c r="MY43" s="204"/>
      <c r="MZ43" s="204"/>
      <c r="NA43" s="204"/>
      <c r="NB43" s="204"/>
      <c r="NC43" s="204"/>
      <c r="ND43" s="204"/>
      <c r="NE43" s="204"/>
      <c r="NF43" s="204"/>
      <c r="NG43" s="204"/>
      <c r="NH43" s="204"/>
      <c r="NI43" s="204"/>
      <c r="NJ43" s="204"/>
      <c r="NK43" s="204"/>
      <c r="NL43" s="204"/>
      <c r="NM43" s="204"/>
      <c r="NN43" s="204"/>
      <c r="NO43" s="204"/>
      <c r="NP43" s="204"/>
      <c r="NQ43" s="204"/>
      <c r="NR43" s="204"/>
      <c r="NS43" s="204"/>
      <c r="NT43" s="204"/>
      <c r="NU43" s="204"/>
      <c r="NV43" s="204"/>
      <c r="NW43" s="204"/>
      <c r="NX43" s="204"/>
      <c r="NY43" s="204"/>
      <c r="NZ43" s="204"/>
      <c r="OA43" s="204"/>
      <c r="OB43" s="204"/>
      <c r="OC43" s="204"/>
      <c r="OD43" s="204"/>
      <c r="OE43" s="204"/>
      <c r="OF43" s="204"/>
      <c r="OG43" s="204"/>
      <c r="OH43" s="204"/>
      <c r="OI43" s="204"/>
      <c r="OJ43" s="204"/>
      <c r="OK43" s="204"/>
      <c r="OL43" s="204"/>
      <c r="OM43" s="204"/>
      <c r="ON43" s="204"/>
      <c r="OO43" s="204"/>
      <c r="OP43" s="204"/>
      <c r="OQ43" s="204"/>
      <c r="OR43" s="204"/>
      <c r="OS43" s="204"/>
      <c r="OT43" s="204"/>
      <c r="OU43" s="204"/>
      <c r="OV43" s="204"/>
      <c r="OW43" s="204"/>
      <c r="OX43" s="204"/>
      <c r="OY43" s="204"/>
      <c r="OZ43" s="204"/>
      <c r="PA43" s="204"/>
      <c r="PB43" s="204"/>
      <c r="PC43" s="204"/>
      <c r="PD43" s="204"/>
      <c r="PE43" s="204"/>
      <c r="PF43" s="204"/>
      <c r="PG43" s="204"/>
      <c r="PH43" s="204"/>
      <c r="PI43" s="204"/>
      <c r="PJ43" s="204"/>
      <c r="PK43" s="204"/>
      <c r="PL43" s="204"/>
      <c r="PM43" s="204"/>
      <c r="PN43" s="204"/>
      <c r="PO43" s="204"/>
      <c r="PP43" s="204"/>
      <c r="PQ43" s="204"/>
      <c r="PR43" s="204"/>
      <c r="PS43" s="204"/>
      <c r="PT43" s="204"/>
      <c r="PU43" s="204"/>
      <c r="PV43" s="204"/>
      <c r="PW43" s="204"/>
      <c r="PX43" s="204"/>
      <c r="PY43" s="204"/>
      <c r="PZ43" s="204"/>
      <c r="QA43" s="204"/>
      <c r="QB43" s="204"/>
      <c r="QC43" s="204"/>
      <c r="QD43" s="204"/>
      <c r="QE43" s="204"/>
      <c r="QF43" s="204"/>
      <c r="QG43" s="204"/>
      <c r="QH43" s="204"/>
      <c r="QI43" s="204"/>
      <c r="QJ43" s="204"/>
      <c r="QK43" s="204"/>
      <c r="QL43" s="204"/>
      <c r="QM43" s="204"/>
      <c r="QN43" s="204"/>
      <c r="QO43" s="204"/>
      <c r="QP43" s="204"/>
      <c r="QQ43" s="204"/>
      <c r="QR43" s="204"/>
      <c r="QS43" s="204"/>
      <c r="QT43" s="204"/>
      <c r="QU43" s="204"/>
      <c r="QV43" s="204"/>
      <c r="QW43" s="204"/>
      <c r="QX43" s="204"/>
      <c r="QY43" s="204"/>
      <c r="QZ43" s="204"/>
      <c r="RA43" s="204"/>
      <c r="RB43" s="204"/>
      <c r="RC43" s="204"/>
      <c r="RD43" s="204"/>
      <c r="RE43" s="204"/>
      <c r="RF43" s="204"/>
      <c r="RG43" s="204"/>
      <c r="RH43" s="204"/>
      <c r="RI43" s="204"/>
      <c r="RJ43" s="204"/>
      <c r="RK43" s="204"/>
      <c r="RL43" s="204"/>
      <c r="RM43" s="204"/>
      <c r="RN43" s="204"/>
      <c r="RO43" s="204"/>
      <c r="RP43" s="204"/>
      <c r="RQ43" s="204"/>
      <c r="RR43" s="204"/>
      <c r="RS43" s="204"/>
      <c r="RT43" s="204"/>
      <c r="RU43" s="204"/>
      <c r="RV43" s="204"/>
      <c r="RW43" s="204"/>
      <c r="RX43" s="204"/>
      <c r="RY43" s="204"/>
      <c r="RZ43" s="204"/>
      <c r="SA43" s="204"/>
      <c r="SB43" s="204"/>
      <c r="SC43" s="204"/>
      <c r="SD43" s="204"/>
      <c r="SE43" s="204"/>
      <c r="SF43" s="204"/>
      <c r="SG43" s="204"/>
      <c r="SH43" s="204"/>
      <c r="SI43" s="204"/>
      <c r="SJ43" s="204"/>
      <c r="SK43" s="204"/>
      <c r="SL43" s="204"/>
      <c r="SM43" s="204"/>
      <c r="SN43" s="204"/>
      <c r="SO43" s="204"/>
      <c r="SP43" s="204"/>
      <c r="SQ43" s="204"/>
      <c r="SR43" s="204"/>
      <c r="SS43" s="204"/>
      <c r="ST43" s="204"/>
      <c r="SU43" s="204"/>
      <c r="SV43" s="204"/>
      <c r="SW43" s="204"/>
      <c r="SX43" s="204"/>
      <c r="SY43" s="204"/>
      <c r="SZ43" s="204"/>
      <c r="TA43" s="204"/>
      <c r="TB43" s="204"/>
      <c r="TC43" s="204"/>
      <c r="TD43" s="204"/>
      <c r="TE43" s="204"/>
      <c r="TF43" s="204"/>
      <c r="TG43" s="204"/>
      <c r="TH43" s="204"/>
      <c r="TI43" s="204"/>
      <c r="TJ43" s="204"/>
      <c r="TK43" s="204"/>
      <c r="TL43" s="204"/>
      <c r="TM43" s="204"/>
      <c r="TN43" s="204"/>
      <c r="TO43" s="204"/>
      <c r="TP43" s="204"/>
      <c r="TQ43" s="204"/>
      <c r="TR43" s="204"/>
      <c r="TS43" s="204"/>
      <c r="TT43" s="204"/>
      <c r="TU43" s="204"/>
      <c r="TV43" s="204"/>
      <c r="TW43" s="204"/>
      <c r="TX43" s="204"/>
      <c r="TY43" s="204"/>
      <c r="TZ43" s="204"/>
      <c r="UA43" s="204"/>
      <c r="UB43" s="204"/>
      <c r="UC43" s="204"/>
      <c r="UD43" s="204"/>
      <c r="UE43" s="204"/>
      <c r="UF43" s="204"/>
      <c r="UG43" s="204"/>
      <c r="UH43" s="204"/>
      <c r="UI43" s="204"/>
      <c r="UJ43" s="204"/>
      <c r="UK43" s="204"/>
      <c r="UL43" s="204"/>
      <c r="UM43" s="204"/>
      <c r="UN43" s="204"/>
      <c r="UO43" s="204"/>
      <c r="UP43" s="204"/>
      <c r="UQ43" s="204"/>
      <c r="UR43" s="204"/>
      <c r="US43" s="204"/>
      <c r="UT43" s="204"/>
      <c r="UU43" s="204"/>
      <c r="UV43" s="204"/>
      <c r="UW43" s="204"/>
      <c r="UX43" s="204"/>
      <c r="UY43" s="205"/>
      <c r="UZ43" s="204"/>
      <c r="VA43" s="204"/>
      <c r="VB43" s="204"/>
      <c r="VC43" s="204"/>
      <c r="VD43" s="204"/>
      <c r="VE43" s="204"/>
      <c r="VF43" s="204"/>
      <c r="VG43" s="204"/>
      <c r="VH43" s="204"/>
      <c r="VI43" s="204"/>
      <c r="VJ43" s="204"/>
      <c r="VK43" s="204"/>
      <c r="VL43" s="204"/>
      <c r="VM43" s="204"/>
      <c r="VN43" s="204"/>
      <c r="VO43" s="204"/>
      <c r="VP43" s="204"/>
      <c r="VQ43" s="204"/>
      <c r="VR43" s="204"/>
      <c r="VS43" s="204"/>
      <c r="VT43" s="204"/>
      <c r="VU43" s="204"/>
      <c r="VV43" s="204"/>
      <c r="VW43" s="204"/>
      <c r="VX43" s="204"/>
      <c r="VY43" s="204"/>
      <c r="VZ43" s="204"/>
      <c r="WA43" s="204"/>
      <c r="WB43" s="204"/>
      <c r="WC43" s="204"/>
      <c r="WD43" s="204"/>
      <c r="WE43" s="204"/>
      <c r="WF43" s="204"/>
      <c r="WG43" s="204"/>
      <c r="WH43" s="204"/>
      <c r="WI43" s="204"/>
      <c r="WJ43" s="204"/>
      <c r="WK43" s="204"/>
      <c r="WL43" s="204"/>
      <c r="WM43" s="204"/>
      <c r="WN43" s="204"/>
      <c r="WO43" s="204"/>
      <c r="WP43" s="204"/>
      <c r="WQ43" s="204"/>
      <c r="WR43" s="204"/>
      <c r="WS43" s="204"/>
      <c r="WT43" s="204"/>
      <c r="WU43" s="204"/>
      <c r="WV43" s="204"/>
      <c r="WW43" s="204"/>
      <c r="WX43" s="204"/>
      <c r="WY43" s="204"/>
      <c r="WZ43" s="204"/>
      <c r="XA43" s="204"/>
      <c r="XB43" s="204"/>
      <c r="XC43" s="204"/>
      <c r="XD43" s="204"/>
      <c r="XE43" s="204"/>
      <c r="XF43" s="204"/>
      <c r="XG43" s="204"/>
      <c r="XH43" s="204"/>
      <c r="XI43" s="204"/>
      <c r="XJ43" s="204"/>
      <c r="XK43" s="204"/>
      <c r="XL43" s="204"/>
      <c r="XM43" s="204"/>
      <c r="XN43" s="204"/>
      <c r="XO43" s="204"/>
      <c r="XP43" s="204"/>
      <c r="XQ43" s="204"/>
      <c r="XR43" s="204"/>
      <c r="XS43" s="204"/>
      <c r="XT43" s="204"/>
      <c r="XU43" s="207"/>
      <c r="XV43" s="207"/>
      <c r="XW43" s="207"/>
      <c r="XX43" s="207"/>
      <c r="XY43" s="207"/>
      <c r="XZ43" s="206"/>
      <c r="YA43" s="206"/>
      <c r="YB43" s="206"/>
      <c r="YC43" s="206"/>
      <c r="YE43" s="148"/>
      <c r="YF43" s="148"/>
      <c r="YG43" s="148"/>
      <c r="YH43" s="148"/>
      <c r="ZK43" s="148"/>
      <c r="ZL43" s="148"/>
      <c r="ZM43" s="148"/>
      <c r="ZN43" s="148"/>
      <c r="ZO43" s="148"/>
      <c r="AAC43" s="148"/>
      <c r="AAD43" s="148"/>
      <c r="AAE43" s="148"/>
      <c r="AAF43" s="148"/>
      <c r="AAG43" s="148"/>
      <c r="AAH43" s="148"/>
      <c r="AAI43" s="148"/>
      <c r="AAJ43" s="148"/>
      <c r="AAK43" s="148"/>
      <c r="AAL43" s="148"/>
      <c r="AAM43" s="148"/>
      <c r="AAN43" s="148"/>
      <c r="AAO43" s="148"/>
      <c r="AAP43" s="148"/>
      <c r="AAQ43" s="148"/>
      <c r="AAR43" s="148"/>
      <c r="AAS43" s="148"/>
      <c r="AAT43" s="148"/>
      <c r="AAU43" s="148"/>
      <c r="AAV43" s="148"/>
      <c r="AAW43" s="148"/>
      <c r="AAX43" s="148"/>
      <c r="AAY43" s="148"/>
      <c r="ABQ43" s="148"/>
      <c r="ABR43" s="148"/>
      <c r="ABS43" s="148"/>
      <c r="ABT43" s="148"/>
      <c r="ABU43" s="148"/>
      <c r="ABV43" s="148"/>
      <c r="ABW43" s="148"/>
      <c r="ABX43" s="148"/>
      <c r="ABY43" s="148"/>
      <c r="ABZ43" s="148"/>
      <c r="ACA43" s="148"/>
      <c r="ACB43" s="148"/>
      <c r="ACC43" s="148"/>
      <c r="ACD43" s="148"/>
      <c r="ACE43" s="148"/>
      <c r="ACF43" s="148"/>
      <c r="ACG43" s="148"/>
      <c r="ACH43" s="148"/>
      <c r="ACI43" s="148"/>
      <c r="ACJ43" s="148"/>
    </row>
    <row r="44" spans="1:764" ht="7.2" customHeight="1"/>
    <row r="45" spans="1:764" ht="0.6" hidden="1" customHeight="1"/>
    <row r="46" spans="1:764" ht="13.8" hidden="1" customHeight="1"/>
    <row r="47" spans="1:764" ht="13.8" hidden="1" customHeight="1"/>
    <row r="48" spans="1:764" ht="13.8" hidden="1" customHeight="1"/>
    <row r="49" spans="1:764" s="150" customFormat="1" ht="14.1" customHeight="1">
      <c r="A49" s="126" t="str">
        <f>IF('1'!$A$1=1,D49,F49)</f>
        <v>*According to State Statistics Service of Ukraine data</v>
      </c>
      <c r="B49" s="213"/>
      <c r="C49" s="131"/>
      <c r="D49" s="128" t="s">
        <v>73</v>
      </c>
      <c r="E49" s="131"/>
      <c r="F49" s="214" t="s">
        <v>74</v>
      </c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7"/>
      <c r="BQ49" s="117"/>
      <c r="BR49" s="117"/>
      <c r="BS49" s="117"/>
      <c r="BT49" s="117"/>
      <c r="BU49" s="117"/>
      <c r="BV49" s="117"/>
      <c r="BW49" s="117"/>
      <c r="BX49" s="117"/>
      <c r="BY49" s="117"/>
      <c r="BZ49" s="117"/>
      <c r="CA49" s="117"/>
      <c r="CB49" s="117"/>
      <c r="CC49" s="117"/>
      <c r="CD49" s="117"/>
      <c r="CE49" s="117"/>
      <c r="CF49" s="117"/>
      <c r="CG49" s="117"/>
      <c r="CH49" s="117"/>
      <c r="CI49" s="117"/>
      <c r="CJ49" s="117"/>
      <c r="CK49" s="117"/>
      <c r="CL49" s="117"/>
      <c r="CM49" s="117"/>
      <c r="CN49" s="117"/>
      <c r="CO49" s="117"/>
      <c r="CP49" s="117"/>
      <c r="CQ49" s="117"/>
      <c r="CR49" s="117"/>
      <c r="CS49" s="117"/>
      <c r="CT49" s="117"/>
      <c r="CU49" s="117"/>
      <c r="CV49" s="117"/>
      <c r="CW49" s="117"/>
      <c r="CX49" s="117"/>
      <c r="CY49" s="117"/>
      <c r="CZ49" s="117"/>
      <c r="DA49" s="117"/>
      <c r="DB49" s="117"/>
      <c r="DC49" s="117"/>
      <c r="DD49" s="117"/>
      <c r="DE49" s="117"/>
      <c r="DF49" s="117"/>
      <c r="DG49" s="117"/>
      <c r="DH49" s="117"/>
      <c r="DI49" s="117"/>
      <c r="DJ49" s="117"/>
      <c r="DK49" s="117"/>
      <c r="DL49" s="117"/>
      <c r="DM49" s="117"/>
      <c r="DN49" s="117"/>
      <c r="DO49" s="117"/>
      <c r="DP49" s="117"/>
      <c r="DQ49" s="117"/>
      <c r="DR49" s="117"/>
      <c r="DS49" s="117"/>
      <c r="DT49" s="117"/>
      <c r="DU49" s="117"/>
      <c r="DV49" s="117"/>
      <c r="DW49" s="117"/>
      <c r="DX49" s="117"/>
      <c r="DY49" s="117"/>
      <c r="DZ49" s="117"/>
      <c r="EA49" s="117"/>
      <c r="EB49" s="117"/>
      <c r="EC49" s="117"/>
      <c r="ED49" s="117"/>
      <c r="EE49" s="117"/>
      <c r="EF49" s="117"/>
      <c r="EG49" s="117"/>
      <c r="EH49" s="117"/>
      <c r="EI49" s="117"/>
      <c r="EJ49" s="117"/>
      <c r="EK49" s="117"/>
      <c r="EL49" s="117"/>
      <c r="EM49" s="117"/>
      <c r="EN49" s="117"/>
      <c r="EO49" s="117"/>
      <c r="EP49" s="117"/>
      <c r="EQ49" s="117"/>
      <c r="ER49" s="117"/>
      <c r="ES49" s="117"/>
      <c r="ET49" s="117"/>
      <c r="EU49" s="117"/>
      <c r="EV49" s="117"/>
      <c r="EW49" s="215"/>
      <c r="EX49" s="215"/>
      <c r="EY49" s="215"/>
      <c r="EZ49" s="215"/>
      <c r="FA49" s="215"/>
      <c r="FB49" s="215"/>
      <c r="FC49" s="215"/>
      <c r="FD49" s="215"/>
      <c r="FE49" s="215"/>
      <c r="FF49" s="215"/>
      <c r="FG49" s="215"/>
      <c r="FH49" s="215"/>
      <c r="FI49" s="215"/>
      <c r="FJ49" s="215"/>
      <c r="FK49" s="215"/>
      <c r="FL49" s="215"/>
      <c r="FM49" s="215"/>
      <c r="FN49" s="215"/>
      <c r="FO49" s="215"/>
      <c r="FP49" s="215"/>
      <c r="FQ49" s="215"/>
      <c r="FR49" s="215"/>
      <c r="FS49" s="215"/>
      <c r="FT49" s="215"/>
      <c r="FU49" s="215"/>
      <c r="FV49" s="215"/>
      <c r="FW49" s="215"/>
      <c r="FX49" s="215"/>
      <c r="FY49" s="215"/>
      <c r="FZ49" s="215"/>
      <c r="GA49" s="215"/>
      <c r="GB49" s="215"/>
      <c r="GC49" s="215"/>
      <c r="GD49" s="215"/>
      <c r="GE49" s="215"/>
      <c r="GF49" s="215"/>
      <c r="GG49" s="216"/>
      <c r="GH49" s="216"/>
      <c r="GI49" s="216"/>
      <c r="GJ49" s="216"/>
      <c r="GK49" s="216"/>
      <c r="GL49" s="216"/>
      <c r="GM49" s="216"/>
      <c r="GN49" s="216"/>
      <c r="GO49" s="216"/>
      <c r="GP49" s="216"/>
      <c r="GQ49" s="216"/>
      <c r="GR49" s="216"/>
      <c r="GS49" s="216"/>
      <c r="GT49" s="216"/>
      <c r="GU49" s="216"/>
      <c r="GV49" s="216"/>
      <c r="GW49" s="216"/>
      <c r="GX49" s="216"/>
      <c r="GY49" s="216"/>
      <c r="GZ49" s="216"/>
      <c r="HA49" s="216"/>
      <c r="HB49" s="216"/>
      <c r="HC49" s="216"/>
      <c r="HD49" s="216"/>
      <c r="HE49" s="216"/>
      <c r="HF49" s="216"/>
      <c r="HG49" s="216"/>
      <c r="HH49" s="216"/>
      <c r="HI49" s="216"/>
      <c r="HJ49" s="216"/>
      <c r="HK49" s="216"/>
      <c r="HL49" s="216"/>
      <c r="HM49" s="216"/>
      <c r="HN49" s="216"/>
      <c r="HO49" s="216"/>
      <c r="HP49" s="216"/>
      <c r="HQ49" s="216"/>
      <c r="HR49" s="216"/>
      <c r="HS49" s="216"/>
      <c r="HT49" s="216"/>
      <c r="HU49" s="216"/>
      <c r="HV49" s="216"/>
      <c r="HW49" s="216"/>
      <c r="HX49" s="216"/>
      <c r="HY49" s="216"/>
      <c r="HZ49" s="216"/>
      <c r="IA49" s="216"/>
      <c r="IB49" s="216"/>
      <c r="IC49" s="216"/>
      <c r="ID49" s="216"/>
      <c r="IE49" s="216"/>
      <c r="IF49" s="216"/>
      <c r="IG49" s="216"/>
      <c r="IH49" s="216"/>
      <c r="II49" s="216"/>
      <c r="IJ49" s="216"/>
      <c r="IK49" s="216"/>
      <c r="IL49" s="216"/>
      <c r="IM49" s="216"/>
      <c r="IN49" s="216"/>
      <c r="IO49" s="216"/>
      <c r="IP49" s="216"/>
      <c r="IQ49" s="216"/>
      <c r="IR49" s="216"/>
      <c r="IS49" s="216"/>
      <c r="IT49" s="216"/>
      <c r="IU49" s="216"/>
      <c r="IV49" s="216"/>
      <c r="IW49" s="216"/>
      <c r="IX49" s="216"/>
      <c r="IY49" s="216"/>
      <c r="IZ49" s="216"/>
      <c r="JA49" s="216"/>
      <c r="JB49" s="216"/>
      <c r="JC49" s="216"/>
      <c r="JD49" s="216"/>
      <c r="JE49" s="216"/>
      <c r="JF49" s="216"/>
      <c r="JG49" s="216"/>
      <c r="JH49" s="216"/>
      <c r="JI49" s="216"/>
      <c r="JJ49" s="216"/>
      <c r="JK49" s="216"/>
      <c r="JL49" s="216"/>
      <c r="JM49" s="216"/>
      <c r="JN49" s="216"/>
      <c r="JO49" s="216"/>
      <c r="JP49" s="216"/>
      <c r="JQ49" s="216"/>
      <c r="JR49" s="216"/>
      <c r="JS49" s="216"/>
      <c r="JT49" s="216"/>
      <c r="JU49" s="216"/>
      <c r="JV49" s="216"/>
      <c r="JW49" s="216"/>
      <c r="JX49" s="216"/>
      <c r="JY49" s="216"/>
      <c r="JZ49" s="216"/>
      <c r="KA49" s="216"/>
      <c r="KB49" s="216"/>
      <c r="KC49" s="216"/>
      <c r="KD49" s="216"/>
      <c r="KE49" s="216"/>
      <c r="KF49" s="216"/>
      <c r="KG49" s="216"/>
      <c r="KH49" s="216"/>
      <c r="KI49" s="216"/>
      <c r="KJ49" s="216"/>
      <c r="KK49" s="216"/>
      <c r="KL49" s="216"/>
      <c r="KM49" s="216"/>
      <c r="KN49" s="216"/>
      <c r="KO49" s="216"/>
      <c r="KP49" s="216"/>
      <c r="KQ49" s="216"/>
      <c r="KR49" s="216"/>
      <c r="KS49" s="216"/>
      <c r="KT49" s="216"/>
      <c r="KU49" s="216"/>
      <c r="KV49" s="216"/>
      <c r="KW49" s="216"/>
      <c r="KX49" s="216"/>
      <c r="KY49" s="217"/>
      <c r="KZ49" s="216"/>
      <c r="LA49" s="216"/>
      <c r="LB49" s="216"/>
      <c r="LC49" s="216"/>
      <c r="LD49" s="216"/>
      <c r="LE49" s="216"/>
      <c r="LF49" s="216"/>
      <c r="LG49" s="216"/>
      <c r="LH49" s="216"/>
      <c r="LI49" s="216"/>
      <c r="LJ49" s="216"/>
      <c r="LK49" s="216"/>
      <c r="LL49" s="216"/>
      <c r="LM49" s="216"/>
      <c r="LN49" s="216"/>
      <c r="LO49" s="216"/>
      <c r="LP49" s="216"/>
      <c r="LQ49" s="216"/>
      <c r="LR49" s="216"/>
      <c r="LS49" s="216"/>
      <c r="LT49" s="216"/>
      <c r="LU49" s="216"/>
      <c r="LV49" s="216"/>
      <c r="LW49" s="216"/>
      <c r="LX49" s="216"/>
      <c r="LY49" s="216"/>
      <c r="LZ49" s="216"/>
      <c r="MA49" s="216"/>
      <c r="MB49" s="216"/>
      <c r="MC49" s="216"/>
      <c r="MD49" s="216"/>
      <c r="ME49" s="216"/>
      <c r="MF49" s="216"/>
      <c r="MG49" s="216"/>
      <c r="MH49" s="216"/>
      <c r="MI49" s="216"/>
      <c r="MJ49" s="216"/>
      <c r="MK49" s="216"/>
      <c r="ML49" s="216"/>
      <c r="MM49" s="216"/>
      <c r="MN49" s="216"/>
      <c r="MO49" s="216"/>
      <c r="MP49" s="216"/>
      <c r="MQ49" s="216"/>
      <c r="MR49" s="216"/>
      <c r="MS49" s="216"/>
      <c r="MT49" s="216"/>
      <c r="MU49" s="216"/>
      <c r="MV49" s="216"/>
      <c r="MW49" s="216"/>
      <c r="MX49" s="216"/>
      <c r="MY49" s="216"/>
      <c r="MZ49" s="216"/>
      <c r="NA49" s="216"/>
      <c r="NB49" s="216"/>
      <c r="NC49" s="216"/>
      <c r="ND49" s="216"/>
      <c r="NE49" s="216"/>
      <c r="NF49" s="216"/>
      <c r="NG49" s="216"/>
      <c r="NH49" s="216"/>
      <c r="NI49" s="216"/>
      <c r="NJ49" s="216"/>
      <c r="NK49" s="216"/>
      <c r="NL49" s="216"/>
      <c r="NM49" s="216"/>
      <c r="NN49" s="216"/>
      <c r="NO49" s="216"/>
      <c r="NP49" s="216"/>
      <c r="NQ49" s="216"/>
      <c r="NR49" s="216"/>
      <c r="NS49" s="216"/>
      <c r="NT49" s="216"/>
      <c r="NU49" s="216"/>
      <c r="NV49" s="216"/>
      <c r="NW49" s="216"/>
      <c r="NX49" s="216"/>
      <c r="NY49" s="216"/>
      <c r="NZ49" s="216"/>
      <c r="OA49" s="216"/>
      <c r="OB49" s="216"/>
      <c r="OC49" s="216"/>
      <c r="OD49" s="216"/>
      <c r="OE49" s="216"/>
      <c r="OF49" s="216"/>
      <c r="OG49" s="216"/>
      <c r="OH49" s="216"/>
      <c r="OI49" s="216"/>
      <c r="OJ49" s="216"/>
      <c r="OK49" s="216"/>
      <c r="OL49" s="216"/>
      <c r="OM49" s="216"/>
      <c r="ON49" s="216"/>
      <c r="OO49" s="216"/>
      <c r="OP49" s="216"/>
      <c r="OQ49" s="216"/>
      <c r="OR49" s="216"/>
      <c r="OS49" s="216"/>
      <c r="OT49" s="216"/>
      <c r="OU49" s="216"/>
      <c r="OV49" s="216"/>
      <c r="OW49" s="216"/>
      <c r="OX49" s="216"/>
      <c r="OY49" s="216"/>
      <c r="OZ49" s="216"/>
      <c r="PA49" s="216"/>
      <c r="PB49" s="216"/>
      <c r="PC49" s="216"/>
      <c r="PD49" s="216"/>
      <c r="PE49" s="216"/>
      <c r="PF49" s="216"/>
      <c r="PG49" s="216"/>
      <c r="PH49" s="216"/>
      <c r="PI49" s="216"/>
      <c r="PJ49" s="216"/>
      <c r="PK49" s="216"/>
      <c r="PL49" s="216"/>
      <c r="PM49" s="216"/>
      <c r="PN49" s="216"/>
      <c r="PO49" s="216"/>
      <c r="PP49" s="216"/>
      <c r="PQ49" s="216"/>
      <c r="PR49" s="216"/>
      <c r="PS49" s="216"/>
      <c r="PT49" s="216"/>
      <c r="PU49" s="216"/>
      <c r="PV49" s="216"/>
      <c r="PW49" s="216"/>
      <c r="PX49" s="216"/>
      <c r="PY49" s="216"/>
      <c r="PZ49" s="216"/>
      <c r="QA49" s="216"/>
      <c r="QB49" s="216"/>
      <c r="QC49" s="216"/>
      <c r="QD49" s="216"/>
      <c r="QE49" s="216"/>
      <c r="QF49" s="216"/>
      <c r="QG49" s="216"/>
      <c r="QH49" s="216"/>
      <c r="QI49" s="216"/>
      <c r="QJ49" s="216"/>
      <c r="QK49" s="216"/>
      <c r="QL49" s="216"/>
      <c r="QM49" s="216"/>
      <c r="QN49" s="216"/>
      <c r="QO49" s="216"/>
      <c r="QP49" s="216"/>
      <c r="QQ49" s="216"/>
      <c r="QR49" s="216"/>
      <c r="QS49" s="216"/>
      <c r="QT49" s="216"/>
      <c r="QU49" s="216"/>
      <c r="QV49" s="216"/>
      <c r="QW49" s="216"/>
      <c r="QX49" s="216"/>
      <c r="QY49" s="216"/>
      <c r="QZ49" s="216"/>
      <c r="RA49" s="216"/>
      <c r="RB49" s="216"/>
      <c r="RC49" s="216"/>
      <c r="RD49" s="216"/>
      <c r="RE49" s="216"/>
      <c r="RF49" s="216"/>
      <c r="RG49" s="216"/>
      <c r="RH49" s="216"/>
      <c r="RI49" s="216"/>
      <c r="RJ49" s="216"/>
      <c r="RK49" s="216"/>
      <c r="RL49" s="216"/>
      <c r="RM49" s="216"/>
      <c r="RN49" s="216"/>
      <c r="RO49" s="216"/>
      <c r="RP49" s="216"/>
      <c r="RQ49" s="216"/>
      <c r="RR49" s="216"/>
      <c r="RS49" s="216"/>
      <c r="RT49" s="216"/>
      <c r="RU49" s="216"/>
      <c r="RV49" s="216"/>
      <c r="RW49" s="216"/>
      <c r="RX49" s="216"/>
      <c r="RY49" s="216"/>
      <c r="RZ49" s="216"/>
      <c r="SA49" s="216"/>
      <c r="SB49" s="216"/>
      <c r="SC49" s="216"/>
      <c r="SD49" s="216"/>
      <c r="SE49" s="216"/>
      <c r="SF49" s="216"/>
      <c r="SG49" s="216"/>
      <c r="SH49" s="216"/>
      <c r="SI49" s="216"/>
      <c r="SJ49" s="216"/>
      <c r="SK49" s="216"/>
      <c r="SL49" s="216"/>
      <c r="SM49" s="216"/>
      <c r="SN49" s="216"/>
      <c r="SO49" s="216"/>
      <c r="SP49" s="216"/>
      <c r="SQ49" s="216"/>
      <c r="SR49" s="216"/>
      <c r="SS49" s="216"/>
      <c r="ST49" s="216"/>
      <c r="SU49" s="216"/>
      <c r="SV49" s="216"/>
      <c r="SW49" s="216"/>
      <c r="SX49" s="216"/>
      <c r="SY49" s="216"/>
      <c r="SZ49" s="216"/>
      <c r="TA49" s="216"/>
      <c r="TB49" s="216"/>
      <c r="TC49" s="216"/>
      <c r="TD49" s="216"/>
      <c r="TE49" s="216"/>
      <c r="TF49" s="216"/>
      <c r="TG49" s="216"/>
      <c r="TH49" s="216"/>
      <c r="TI49" s="216"/>
      <c r="TJ49" s="216"/>
      <c r="TK49" s="216"/>
      <c r="TL49" s="216"/>
      <c r="TM49" s="216"/>
      <c r="TN49" s="216"/>
      <c r="TO49" s="216"/>
      <c r="TP49" s="216"/>
      <c r="TQ49" s="216"/>
      <c r="TR49" s="216"/>
      <c r="TS49" s="216"/>
      <c r="TT49" s="216"/>
      <c r="TU49" s="216"/>
      <c r="TV49" s="216"/>
      <c r="TW49" s="216"/>
      <c r="TX49" s="216"/>
      <c r="TY49" s="216"/>
      <c r="TZ49" s="216"/>
      <c r="UA49" s="216"/>
      <c r="UB49" s="216"/>
      <c r="UC49" s="216"/>
      <c r="UD49" s="216"/>
      <c r="UE49" s="216"/>
      <c r="UF49" s="216"/>
      <c r="UG49" s="216"/>
      <c r="UH49" s="216"/>
      <c r="UI49" s="216"/>
      <c r="UJ49" s="216"/>
      <c r="UK49" s="216"/>
      <c r="UL49" s="216"/>
      <c r="UM49" s="216"/>
      <c r="UN49" s="216"/>
      <c r="UO49" s="216"/>
      <c r="UP49" s="216"/>
      <c r="UQ49" s="216"/>
      <c r="UR49" s="216"/>
      <c r="US49" s="216"/>
      <c r="UT49" s="216"/>
      <c r="UU49" s="216"/>
      <c r="UV49" s="216"/>
      <c r="UW49" s="216"/>
      <c r="UX49" s="216"/>
      <c r="UY49" s="217"/>
      <c r="UZ49" s="216"/>
      <c r="VA49" s="216"/>
      <c r="VB49" s="216"/>
      <c r="VC49" s="216"/>
      <c r="VD49" s="216"/>
      <c r="VE49" s="216"/>
      <c r="VF49" s="216"/>
      <c r="VG49" s="216"/>
      <c r="VH49" s="216"/>
      <c r="VI49" s="216"/>
      <c r="VJ49" s="216"/>
      <c r="VK49" s="216"/>
      <c r="VL49" s="216"/>
      <c r="VM49" s="216"/>
      <c r="VN49" s="216"/>
      <c r="VO49" s="216"/>
      <c r="VP49" s="216"/>
      <c r="VQ49" s="216"/>
      <c r="VR49" s="216"/>
      <c r="VS49" s="216"/>
      <c r="VT49" s="216"/>
      <c r="VU49" s="216"/>
      <c r="VV49" s="216"/>
      <c r="VW49" s="216"/>
      <c r="VX49" s="216"/>
      <c r="VY49" s="216"/>
      <c r="VZ49" s="216"/>
      <c r="WA49" s="216"/>
      <c r="WB49" s="216"/>
      <c r="WC49" s="216"/>
      <c r="WD49" s="216"/>
      <c r="WE49" s="216"/>
      <c r="WF49" s="216"/>
      <c r="WG49" s="216"/>
      <c r="WH49" s="216"/>
      <c r="WI49" s="216"/>
      <c r="WJ49" s="216"/>
      <c r="WK49" s="216"/>
      <c r="WL49" s="216"/>
      <c r="WM49" s="216"/>
      <c r="WN49" s="216"/>
      <c r="WO49" s="216"/>
      <c r="WP49" s="216"/>
      <c r="WQ49" s="216"/>
      <c r="WR49" s="216"/>
      <c r="WS49" s="216"/>
      <c r="WT49" s="216"/>
      <c r="WU49" s="216"/>
      <c r="WV49" s="216"/>
      <c r="WW49" s="216"/>
      <c r="WX49" s="216"/>
      <c r="WY49" s="216"/>
      <c r="WZ49" s="216"/>
      <c r="XA49" s="216"/>
      <c r="XB49" s="216"/>
      <c r="XC49" s="216"/>
      <c r="XD49" s="216"/>
      <c r="XE49" s="216"/>
      <c r="XF49" s="216"/>
      <c r="XG49" s="216"/>
      <c r="XH49" s="216"/>
      <c r="XI49" s="216"/>
      <c r="XJ49" s="216"/>
      <c r="XK49" s="216"/>
      <c r="XL49" s="216"/>
      <c r="XM49" s="216"/>
      <c r="XN49" s="216"/>
      <c r="XO49" s="216"/>
      <c r="XP49" s="216"/>
      <c r="XQ49" s="216"/>
      <c r="XR49" s="216"/>
      <c r="XS49" s="216"/>
      <c r="XT49" s="216"/>
      <c r="XU49" s="219"/>
      <c r="XV49" s="219"/>
      <c r="XW49" s="219"/>
      <c r="XX49" s="219"/>
      <c r="XY49" s="219"/>
      <c r="XZ49" s="218"/>
      <c r="YA49" s="218"/>
      <c r="YB49" s="218"/>
      <c r="YC49" s="218"/>
      <c r="YE49" s="156"/>
      <c r="YF49" s="156"/>
      <c r="YG49" s="156"/>
      <c r="YH49" s="156"/>
      <c r="ZK49" s="156"/>
      <c r="ZL49" s="156"/>
      <c r="ZM49" s="156"/>
      <c r="ZN49" s="156"/>
      <c r="ZO49" s="156"/>
      <c r="AAC49" s="156"/>
      <c r="AAD49" s="156"/>
      <c r="AAE49" s="156"/>
      <c r="AAF49" s="156"/>
      <c r="AAG49" s="156"/>
      <c r="AAH49" s="156"/>
      <c r="AAI49" s="156"/>
      <c r="AAJ49" s="156"/>
      <c r="AAK49" s="156"/>
      <c r="AAL49" s="159"/>
      <c r="AAM49" s="159"/>
      <c r="AAN49" s="156"/>
      <c r="AAO49" s="156"/>
      <c r="AAP49" s="156"/>
      <c r="AAQ49" s="156"/>
      <c r="AAR49" s="156"/>
      <c r="AAS49" s="156"/>
      <c r="AAT49" s="156"/>
      <c r="AAU49" s="156"/>
      <c r="AAV49" s="156"/>
      <c r="AAW49" s="156"/>
      <c r="AAX49" s="156"/>
      <c r="AAY49" s="156"/>
      <c r="ABQ49" s="156"/>
      <c r="ABR49" s="156"/>
      <c r="ABS49" s="156"/>
      <c r="ABT49" s="156"/>
      <c r="ABU49" s="156"/>
      <c r="ABV49" s="156"/>
      <c r="ABW49" s="156"/>
      <c r="ABX49" s="156"/>
      <c r="ABY49" s="156"/>
      <c r="ABZ49" s="156"/>
      <c r="ACA49" s="156"/>
      <c r="ACB49" s="156"/>
      <c r="ACC49" s="156"/>
      <c r="ACD49" s="156"/>
      <c r="ACE49" s="156"/>
      <c r="ACF49" s="156"/>
      <c r="ACG49" s="156"/>
      <c r="ACH49" s="156"/>
      <c r="ACI49" s="156"/>
      <c r="ACJ49" s="156"/>
    </row>
    <row r="50" spans="1:764" s="8" customFormat="1" ht="15.75" customHeight="1">
      <c r="A50" s="220" t="str">
        <f>IF('1'!$A$1=1,D50,F50)</f>
        <v>Notes:</v>
      </c>
      <c r="B50" s="213"/>
      <c r="C50" s="131"/>
      <c r="D50" s="221" t="s">
        <v>112</v>
      </c>
      <c r="E50" s="129"/>
      <c r="F50" s="49" t="s">
        <v>113</v>
      </c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  <c r="DB50" s="127"/>
      <c r="DC50" s="127"/>
      <c r="DD50" s="127"/>
      <c r="DE50" s="127"/>
      <c r="DF50" s="127"/>
      <c r="DG50" s="127"/>
      <c r="DH50" s="127"/>
      <c r="DI50" s="127"/>
      <c r="DJ50" s="127"/>
      <c r="DK50" s="127"/>
      <c r="DL50" s="127"/>
      <c r="DM50" s="127"/>
      <c r="DN50" s="127"/>
      <c r="DO50" s="127"/>
      <c r="DP50" s="127"/>
      <c r="DQ50" s="127"/>
      <c r="DR50" s="127"/>
      <c r="DS50" s="127"/>
      <c r="DT50" s="127"/>
      <c r="DU50" s="127"/>
      <c r="DV50" s="127"/>
      <c r="DW50" s="127"/>
      <c r="DX50" s="127"/>
      <c r="DY50" s="127"/>
      <c r="DZ50" s="127"/>
      <c r="EA50" s="127"/>
      <c r="EB50" s="127"/>
      <c r="EC50" s="127"/>
      <c r="ED50" s="127"/>
      <c r="EE50" s="127"/>
      <c r="EF50" s="127"/>
      <c r="EG50" s="127"/>
      <c r="EH50" s="127"/>
      <c r="EI50" s="127"/>
      <c r="EJ50" s="127"/>
      <c r="EK50" s="127"/>
      <c r="EL50" s="127"/>
      <c r="EM50" s="127"/>
      <c r="EN50" s="127"/>
      <c r="EO50" s="127"/>
      <c r="EP50" s="127"/>
      <c r="EQ50" s="127"/>
      <c r="ER50" s="127"/>
      <c r="ES50" s="127"/>
      <c r="ET50" s="127"/>
      <c r="EU50" s="127"/>
      <c r="EV50" s="127"/>
      <c r="EW50" s="222"/>
      <c r="EX50" s="222"/>
      <c r="EY50" s="222"/>
      <c r="EZ50" s="222"/>
      <c r="FA50" s="222"/>
      <c r="FB50" s="222"/>
      <c r="FC50" s="222"/>
      <c r="FD50" s="222"/>
      <c r="FE50" s="222"/>
      <c r="FF50" s="222"/>
      <c r="FG50" s="222"/>
      <c r="FH50" s="222"/>
      <c r="FI50" s="222"/>
      <c r="FJ50" s="222"/>
      <c r="FK50" s="222"/>
      <c r="FL50" s="222"/>
      <c r="FM50" s="222"/>
      <c r="FN50" s="222"/>
      <c r="FO50" s="222"/>
      <c r="FP50" s="222"/>
      <c r="FQ50" s="222"/>
      <c r="FR50" s="222"/>
      <c r="FS50" s="222"/>
      <c r="FT50" s="222"/>
      <c r="FU50" s="222"/>
      <c r="FV50" s="222"/>
      <c r="FW50" s="222"/>
      <c r="FX50" s="222"/>
      <c r="FY50" s="222"/>
      <c r="FZ50" s="222"/>
      <c r="GA50" s="222"/>
      <c r="GB50" s="222"/>
      <c r="GC50" s="222"/>
      <c r="GD50" s="222"/>
      <c r="GE50" s="222"/>
      <c r="GF50" s="222"/>
      <c r="GG50" s="222"/>
      <c r="GH50" s="222"/>
      <c r="GI50" s="222"/>
      <c r="GJ50" s="222"/>
      <c r="GK50" s="222"/>
      <c r="GL50" s="222"/>
      <c r="GM50" s="222"/>
      <c r="GN50" s="222"/>
      <c r="GO50" s="222"/>
      <c r="GP50" s="222"/>
      <c r="GQ50" s="222"/>
      <c r="GR50" s="222"/>
      <c r="GS50" s="222"/>
      <c r="GT50" s="222"/>
      <c r="GU50" s="222"/>
      <c r="GV50" s="222"/>
      <c r="GW50" s="222"/>
      <c r="GX50" s="222"/>
      <c r="GY50" s="222"/>
      <c r="GZ50" s="222"/>
      <c r="HA50" s="222"/>
      <c r="HB50" s="222"/>
      <c r="HC50" s="222"/>
      <c r="HD50" s="222"/>
      <c r="HE50" s="222"/>
      <c r="HF50" s="222"/>
      <c r="HG50" s="222"/>
      <c r="HH50" s="222"/>
      <c r="HI50" s="222"/>
      <c r="HJ50" s="222"/>
      <c r="HK50" s="222"/>
      <c r="HL50" s="222"/>
      <c r="HM50" s="222"/>
      <c r="HN50" s="222"/>
      <c r="HO50" s="222"/>
      <c r="HP50" s="222"/>
      <c r="HQ50" s="222"/>
      <c r="HR50" s="222"/>
      <c r="HS50" s="222"/>
      <c r="HT50" s="222"/>
      <c r="HU50" s="222"/>
      <c r="HV50" s="222"/>
      <c r="HW50" s="222"/>
      <c r="HX50" s="222"/>
      <c r="HY50" s="222"/>
      <c r="HZ50" s="222"/>
      <c r="IA50" s="222"/>
      <c r="IB50" s="222"/>
      <c r="IC50" s="222"/>
      <c r="ID50" s="222"/>
      <c r="IE50" s="222"/>
      <c r="IF50" s="222"/>
      <c r="IG50" s="222"/>
      <c r="IH50" s="222"/>
      <c r="II50" s="222"/>
      <c r="IJ50" s="222"/>
      <c r="IK50" s="222"/>
      <c r="IL50" s="222"/>
      <c r="IM50" s="222"/>
      <c r="IN50" s="222"/>
      <c r="IO50" s="222"/>
      <c r="IP50" s="222"/>
      <c r="IQ50" s="222"/>
      <c r="IR50" s="222"/>
      <c r="IS50" s="222"/>
      <c r="IT50" s="222"/>
      <c r="IU50" s="222"/>
      <c r="IV50" s="222"/>
      <c r="IW50" s="222"/>
      <c r="IX50" s="222"/>
      <c r="IY50" s="222"/>
      <c r="IZ50" s="222"/>
      <c r="JA50" s="222"/>
      <c r="JB50" s="222"/>
      <c r="JC50" s="222"/>
      <c r="JD50" s="222"/>
      <c r="JE50" s="222"/>
      <c r="JF50" s="222"/>
      <c r="JG50" s="222"/>
      <c r="JH50" s="222"/>
      <c r="JI50" s="222"/>
      <c r="JJ50" s="222"/>
      <c r="JK50" s="222"/>
      <c r="JL50" s="222"/>
      <c r="JM50" s="222"/>
      <c r="JN50" s="222"/>
      <c r="JO50" s="222"/>
      <c r="JP50" s="222"/>
      <c r="JQ50" s="222"/>
      <c r="JR50" s="222"/>
      <c r="JS50" s="222"/>
      <c r="JT50" s="222"/>
      <c r="JU50" s="222"/>
      <c r="JV50" s="222"/>
      <c r="JW50" s="222"/>
      <c r="JX50" s="222"/>
      <c r="JY50" s="222"/>
      <c r="JZ50" s="222"/>
      <c r="KA50" s="222"/>
      <c r="KB50" s="222"/>
      <c r="KC50" s="222"/>
      <c r="KD50" s="222"/>
      <c r="KE50" s="222"/>
      <c r="KF50" s="222"/>
      <c r="KG50" s="222"/>
      <c r="KH50" s="222"/>
      <c r="KI50" s="222"/>
      <c r="KJ50" s="222"/>
      <c r="KK50" s="222"/>
      <c r="KL50" s="222"/>
      <c r="KM50" s="222"/>
      <c r="KN50" s="222"/>
      <c r="KO50" s="222"/>
      <c r="KP50" s="222"/>
      <c r="KQ50" s="222"/>
      <c r="KR50" s="222"/>
      <c r="KS50" s="222"/>
      <c r="KT50" s="222"/>
      <c r="KU50" s="222"/>
      <c r="KV50" s="222"/>
      <c r="KW50" s="222"/>
      <c r="KX50" s="222"/>
      <c r="KY50" s="223"/>
      <c r="KZ50" s="222"/>
      <c r="LA50" s="222"/>
      <c r="LB50" s="222"/>
      <c r="LC50" s="222"/>
      <c r="LD50" s="222"/>
      <c r="LE50" s="222"/>
      <c r="LF50" s="222"/>
      <c r="LG50" s="222"/>
      <c r="LH50" s="222"/>
      <c r="LI50" s="222"/>
      <c r="LJ50" s="222"/>
      <c r="LK50" s="222"/>
      <c r="LL50" s="222"/>
      <c r="LM50" s="222"/>
      <c r="LN50" s="222"/>
      <c r="LO50" s="222"/>
      <c r="LP50" s="222"/>
      <c r="LQ50" s="222"/>
      <c r="LR50" s="222"/>
      <c r="LS50" s="222"/>
      <c r="LT50" s="222"/>
      <c r="LU50" s="222"/>
      <c r="LV50" s="222"/>
      <c r="LW50" s="222"/>
      <c r="LX50" s="222"/>
      <c r="LY50" s="222"/>
      <c r="LZ50" s="222"/>
      <c r="MA50" s="222"/>
      <c r="MB50" s="222"/>
      <c r="MC50" s="222"/>
      <c r="MD50" s="222"/>
      <c r="ME50" s="222"/>
      <c r="MF50" s="222"/>
      <c r="MG50" s="222"/>
      <c r="MH50" s="222"/>
      <c r="MI50" s="222"/>
      <c r="MJ50" s="222"/>
      <c r="MK50" s="222"/>
      <c r="ML50" s="222"/>
      <c r="MM50" s="222"/>
      <c r="MN50" s="222"/>
      <c r="MO50" s="222"/>
      <c r="MP50" s="222"/>
      <c r="MQ50" s="222"/>
      <c r="MR50" s="222"/>
      <c r="MS50" s="222"/>
      <c r="MT50" s="222"/>
      <c r="MU50" s="222"/>
      <c r="MV50" s="222"/>
      <c r="MW50" s="222"/>
      <c r="MX50" s="222"/>
      <c r="MY50" s="222"/>
      <c r="MZ50" s="222"/>
      <c r="NA50" s="222"/>
      <c r="NB50" s="222"/>
      <c r="NC50" s="222"/>
      <c r="ND50" s="222"/>
      <c r="NE50" s="222"/>
      <c r="NF50" s="222"/>
      <c r="NG50" s="222"/>
      <c r="NH50" s="222"/>
      <c r="NI50" s="222"/>
      <c r="NJ50" s="222"/>
      <c r="NK50" s="222"/>
      <c r="NL50" s="222"/>
      <c r="NM50" s="222"/>
      <c r="NN50" s="222"/>
      <c r="NO50" s="222"/>
      <c r="NP50" s="222"/>
      <c r="NQ50" s="222"/>
      <c r="NR50" s="222"/>
      <c r="NS50" s="222"/>
      <c r="NT50" s="222"/>
      <c r="NU50" s="222"/>
      <c r="NV50" s="222"/>
      <c r="NW50" s="222"/>
      <c r="NX50" s="222"/>
      <c r="NY50" s="222"/>
      <c r="NZ50" s="222"/>
      <c r="OA50" s="222"/>
      <c r="OB50" s="222"/>
      <c r="OC50" s="222"/>
      <c r="OD50" s="222"/>
      <c r="OE50" s="222"/>
      <c r="OF50" s="222"/>
      <c r="OG50" s="222"/>
      <c r="OH50" s="222"/>
      <c r="OI50" s="222"/>
      <c r="OJ50" s="222"/>
      <c r="OK50" s="222"/>
      <c r="OL50" s="222"/>
      <c r="OM50" s="222"/>
      <c r="ON50" s="222"/>
      <c r="OO50" s="222"/>
      <c r="OP50" s="222"/>
      <c r="OQ50" s="222"/>
      <c r="OR50" s="222"/>
      <c r="OS50" s="222"/>
      <c r="OT50" s="222"/>
      <c r="OU50" s="222"/>
      <c r="OV50" s="222"/>
      <c r="OW50" s="222"/>
      <c r="OX50" s="222"/>
      <c r="OY50" s="222"/>
      <c r="OZ50" s="222"/>
      <c r="PA50" s="222"/>
      <c r="PB50" s="222"/>
      <c r="PC50" s="222"/>
      <c r="PD50" s="222"/>
      <c r="PE50" s="222"/>
      <c r="PF50" s="222"/>
      <c r="PG50" s="222"/>
      <c r="PH50" s="222"/>
      <c r="PI50" s="222"/>
      <c r="PJ50" s="222"/>
      <c r="PK50" s="222"/>
      <c r="PL50" s="222"/>
      <c r="PM50" s="222"/>
      <c r="PN50" s="222"/>
      <c r="PO50" s="222"/>
      <c r="PP50" s="222"/>
      <c r="PQ50" s="222"/>
      <c r="PR50" s="222"/>
      <c r="PS50" s="222"/>
      <c r="PT50" s="222"/>
      <c r="PU50" s="222"/>
      <c r="PV50" s="222"/>
      <c r="PW50" s="222"/>
      <c r="PX50" s="222"/>
      <c r="PY50" s="222"/>
      <c r="PZ50" s="222"/>
      <c r="QA50" s="222"/>
      <c r="QB50" s="222"/>
      <c r="QC50" s="222"/>
      <c r="QD50" s="222"/>
      <c r="QE50" s="222"/>
      <c r="QF50" s="222"/>
      <c r="QG50" s="222"/>
      <c r="QH50" s="222"/>
      <c r="QI50" s="222"/>
      <c r="QJ50" s="222"/>
      <c r="QK50" s="222"/>
      <c r="QL50" s="222"/>
      <c r="QM50" s="222"/>
      <c r="QN50" s="222"/>
      <c r="QO50" s="222"/>
      <c r="QP50" s="222"/>
      <c r="QQ50" s="222"/>
      <c r="QR50" s="222"/>
      <c r="QS50" s="222"/>
      <c r="QT50" s="222"/>
      <c r="QU50" s="222"/>
      <c r="QV50" s="222"/>
      <c r="QW50" s="222"/>
      <c r="QX50" s="222"/>
      <c r="QY50" s="222"/>
      <c r="QZ50" s="222"/>
      <c r="RA50" s="222"/>
      <c r="RB50" s="222"/>
      <c r="RC50" s="222"/>
      <c r="RD50" s="222"/>
      <c r="RE50" s="222"/>
      <c r="RF50" s="222"/>
      <c r="RG50" s="222"/>
      <c r="RH50" s="222"/>
      <c r="RI50" s="222"/>
      <c r="RJ50" s="222"/>
      <c r="RK50" s="222"/>
      <c r="RL50" s="222"/>
      <c r="RM50" s="222"/>
      <c r="RN50" s="222"/>
      <c r="RO50" s="222"/>
      <c r="RP50" s="222"/>
      <c r="RQ50" s="222"/>
      <c r="RR50" s="222"/>
      <c r="RS50" s="222"/>
      <c r="RT50" s="222"/>
      <c r="RU50" s="222"/>
      <c r="RV50" s="222"/>
      <c r="RW50" s="222"/>
      <c r="RX50" s="222"/>
      <c r="RY50" s="222"/>
      <c r="RZ50" s="222"/>
      <c r="SA50" s="222"/>
      <c r="SB50" s="222"/>
      <c r="SC50" s="222"/>
      <c r="SD50" s="222"/>
      <c r="SE50" s="222"/>
      <c r="SF50" s="222"/>
      <c r="SG50" s="222"/>
      <c r="SH50" s="222"/>
      <c r="SI50" s="222"/>
      <c r="SJ50" s="222"/>
      <c r="SK50" s="222"/>
      <c r="SL50" s="222"/>
      <c r="SM50" s="222"/>
      <c r="SN50" s="222"/>
      <c r="SO50" s="222"/>
      <c r="SP50" s="222"/>
      <c r="SQ50" s="222"/>
      <c r="SR50" s="222"/>
      <c r="SS50" s="222"/>
      <c r="ST50" s="222"/>
      <c r="SU50" s="222"/>
      <c r="SV50" s="222"/>
      <c r="SW50" s="222"/>
      <c r="SX50" s="222"/>
      <c r="SY50" s="222"/>
      <c r="SZ50" s="222"/>
      <c r="TA50" s="222"/>
      <c r="TB50" s="222"/>
      <c r="TC50" s="222"/>
      <c r="TD50" s="222"/>
      <c r="TE50" s="222"/>
      <c r="TF50" s="222"/>
      <c r="TG50" s="222"/>
      <c r="TH50" s="222"/>
      <c r="TI50" s="222"/>
      <c r="TJ50" s="222"/>
      <c r="TK50" s="222"/>
      <c r="TL50" s="222"/>
      <c r="TM50" s="222"/>
      <c r="TN50" s="222"/>
      <c r="TO50" s="222"/>
      <c r="TP50" s="222"/>
      <c r="TQ50" s="222"/>
      <c r="TR50" s="222"/>
      <c r="TS50" s="222"/>
      <c r="TT50" s="222"/>
      <c r="TU50" s="222"/>
      <c r="TV50" s="222"/>
      <c r="TW50" s="222"/>
      <c r="TX50" s="222"/>
      <c r="TY50" s="222"/>
      <c r="TZ50" s="222"/>
      <c r="UA50" s="222"/>
      <c r="UB50" s="222"/>
      <c r="UC50" s="222"/>
      <c r="UD50" s="222"/>
      <c r="UE50" s="222"/>
      <c r="UF50" s="222"/>
      <c r="UG50" s="222"/>
      <c r="UH50" s="222"/>
      <c r="UI50" s="222"/>
      <c r="UJ50" s="222"/>
      <c r="UK50" s="222"/>
      <c r="UL50" s="222"/>
      <c r="UM50" s="222"/>
      <c r="UN50" s="222"/>
      <c r="UO50" s="222"/>
      <c r="UP50" s="222"/>
      <c r="UQ50" s="222"/>
      <c r="UR50" s="222"/>
      <c r="US50" s="222"/>
      <c r="UT50" s="222"/>
      <c r="UU50" s="222"/>
      <c r="UV50" s="222"/>
      <c r="UW50" s="222"/>
      <c r="UX50" s="222"/>
      <c r="UY50" s="223"/>
      <c r="UZ50" s="222"/>
      <c r="VA50" s="222"/>
      <c r="VB50" s="222"/>
      <c r="VC50" s="222"/>
      <c r="VD50" s="222"/>
      <c r="VE50" s="222"/>
      <c r="VF50" s="222"/>
      <c r="VG50" s="222"/>
      <c r="VH50" s="222"/>
      <c r="VI50" s="222"/>
      <c r="VJ50" s="222"/>
      <c r="VK50" s="222"/>
      <c r="VL50" s="222"/>
      <c r="VM50" s="222"/>
      <c r="VN50" s="222"/>
      <c r="VO50" s="222"/>
      <c r="VP50" s="222"/>
      <c r="VQ50" s="222"/>
      <c r="VR50" s="222"/>
      <c r="VS50" s="222"/>
      <c r="VT50" s="222"/>
      <c r="VU50" s="222"/>
      <c r="VV50" s="222"/>
      <c r="VW50" s="222"/>
      <c r="VX50" s="222"/>
      <c r="VY50" s="222"/>
      <c r="VZ50" s="222"/>
      <c r="WA50" s="222"/>
      <c r="WB50" s="222"/>
      <c r="WC50" s="222"/>
      <c r="WD50" s="222"/>
      <c r="WE50" s="222"/>
      <c r="WF50" s="222"/>
      <c r="WG50" s="222"/>
      <c r="WH50" s="222"/>
      <c r="WI50" s="222"/>
      <c r="WJ50" s="222"/>
      <c r="WK50" s="222"/>
      <c r="WL50" s="222"/>
      <c r="WM50" s="222"/>
      <c r="WN50" s="222"/>
      <c r="WO50" s="222"/>
      <c r="WP50" s="222"/>
      <c r="WQ50" s="222"/>
      <c r="WR50" s="222"/>
      <c r="WS50" s="222"/>
      <c r="WT50" s="222"/>
      <c r="WU50" s="222"/>
      <c r="WV50" s="222"/>
      <c r="WW50" s="222"/>
      <c r="WX50" s="222"/>
      <c r="WY50" s="222"/>
      <c r="WZ50" s="222"/>
      <c r="XA50" s="222"/>
      <c r="XB50" s="222"/>
      <c r="XC50" s="222"/>
      <c r="XD50" s="222"/>
      <c r="XE50" s="222"/>
      <c r="XF50" s="222"/>
      <c r="XG50" s="222"/>
      <c r="XH50" s="222"/>
      <c r="XI50" s="222"/>
      <c r="XJ50" s="222"/>
      <c r="XK50" s="222"/>
      <c r="XL50" s="222"/>
      <c r="XM50" s="222"/>
      <c r="XN50" s="222"/>
      <c r="XO50" s="222"/>
      <c r="XP50" s="222"/>
      <c r="XQ50" s="222"/>
      <c r="XR50" s="222"/>
      <c r="XS50" s="222"/>
      <c r="XT50" s="222"/>
      <c r="XU50" s="224"/>
      <c r="XV50" s="224"/>
      <c r="XW50" s="224"/>
      <c r="XX50" s="224"/>
      <c r="XY50" s="224"/>
      <c r="XZ50" s="127"/>
      <c r="YA50" s="127"/>
      <c r="YB50" s="127"/>
      <c r="YC50" s="127"/>
      <c r="YD50" s="127"/>
      <c r="YE50" s="222"/>
      <c r="YF50" s="222"/>
      <c r="YG50" s="222"/>
      <c r="YH50" s="222"/>
      <c r="YI50" s="127"/>
      <c r="YJ50" s="127"/>
      <c r="YK50" s="127"/>
      <c r="YL50" s="127"/>
      <c r="YM50" s="127"/>
      <c r="YN50" s="127"/>
      <c r="YO50" s="127"/>
      <c r="YP50" s="127"/>
      <c r="YQ50" s="127"/>
      <c r="YR50" s="127"/>
      <c r="YS50" s="127"/>
      <c r="YT50" s="127"/>
      <c r="YU50" s="127"/>
      <c r="YV50" s="127"/>
      <c r="YW50" s="127"/>
      <c r="YX50" s="127"/>
      <c r="YY50" s="127"/>
      <c r="YZ50" s="127"/>
      <c r="ZA50" s="127"/>
      <c r="ZB50" s="127"/>
      <c r="ZC50" s="127"/>
      <c r="ZD50" s="127"/>
      <c r="ZE50" s="127"/>
      <c r="ZF50" s="127"/>
      <c r="ZG50" s="127"/>
      <c r="ZH50" s="127"/>
      <c r="ZI50" s="127"/>
      <c r="ZJ50" s="127"/>
      <c r="ZK50" s="222"/>
      <c r="ZL50" s="222"/>
      <c r="ZM50" s="222"/>
      <c r="ZN50" s="222"/>
      <c r="ZO50" s="222"/>
      <c r="ZP50" s="127"/>
      <c r="ZQ50" s="127"/>
      <c r="ZR50" s="127"/>
      <c r="ZS50" s="127"/>
      <c r="ZT50" s="127"/>
      <c r="ZU50" s="127"/>
      <c r="ZV50" s="127"/>
      <c r="ZW50" s="127"/>
      <c r="ZX50" s="127"/>
      <c r="ZY50" s="127"/>
      <c r="ZZ50" s="127"/>
      <c r="AAA50" s="127"/>
      <c r="AAB50" s="127"/>
      <c r="AAC50" s="222"/>
      <c r="AAD50" s="222"/>
      <c r="AAE50" s="222"/>
      <c r="AAF50" s="222"/>
      <c r="AAG50" s="222"/>
      <c r="AAH50" s="222"/>
      <c r="AAI50" s="222"/>
      <c r="AAJ50" s="222"/>
      <c r="AAK50" s="222"/>
      <c r="AAL50" s="225"/>
      <c r="AAM50" s="225"/>
      <c r="AAN50" s="222"/>
      <c r="AAO50" s="222"/>
      <c r="AAP50" s="222"/>
      <c r="AAQ50" s="222"/>
      <c r="AAR50" s="222"/>
      <c r="AAS50" s="222"/>
      <c r="AAT50" s="222"/>
      <c r="AAU50" s="222"/>
      <c r="AAV50" s="222"/>
      <c r="AAW50" s="222"/>
      <c r="AAX50" s="222"/>
      <c r="AAY50" s="222"/>
      <c r="AAZ50" s="127"/>
      <c r="ABA50" s="127"/>
      <c r="ABB50" s="127"/>
      <c r="ABC50" s="127"/>
      <c r="ABD50" s="127"/>
      <c r="ABE50" s="127"/>
      <c r="ABF50" s="127"/>
      <c r="ABG50" s="127"/>
      <c r="ABH50" s="127"/>
      <c r="ABI50" s="127"/>
      <c r="ABJ50" s="127"/>
      <c r="ABK50" s="127"/>
      <c r="ABL50" s="127"/>
      <c r="ABM50" s="127"/>
      <c r="ABN50" s="127"/>
      <c r="ABO50" s="127"/>
      <c r="ABP50" s="127"/>
      <c r="ABQ50" s="222"/>
      <c r="ABR50" s="222"/>
      <c r="ABS50" s="222"/>
      <c r="ABT50" s="222"/>
      <c r="ABU50" s="222"/>
      <c r="ABV50" s="222"/>
      <c r="ABW50" s="222"/>
      <c r="ABX50" s="222"/>
      <c r="ABY50" s="222"/>
      <c r="ABZ50" s="222"/>
      <c r="ACA50" s="222"/>
      <c r="ACB50" s="222"/>
      <c r="ACC50" s="222"/>
      <c r="ACD50" s="222"/>
      <c r="ACE50" s="222"/>
      <c r="ACF50" s="222"/>
      <c r="ACG50" s="222"/>
      <c r="ACH50" s="222"/>
      <c r="ACI50" s="222"/>
      <c r="ACJ50" s="222"/>
    </row>
    <row r="51" spans="1:764" s="239" customFormat="1" ht="16.350000000000001" customHeight="1">
      <c r="A51" s="226" t="str">
        <f>IF('1'!$A$1=1,D51,F51)</f>
        <v>Since 2014, data exclude the temporarily occupied by the russian federation territories of Ukraine.</v>
      </c>
      <c r="B51" s="227"/>
      <c r="C51" s="228"/>
      <c r="D51" s="229" t="s">
        <v>156</v>
      </c>
      <c r="E51" s="230"/>
      <c r="F51" s="229" t="s">
        <v>155</v>
      </c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2"/>
      <c r="AJ51" s="232"/>
      <c r="AK51" s="232"/>
      <c r="AL51" s="232"/>
      <c r="AM51" s="232"/>
      <c r="AN51" s="232"/>
      <c r="AO51" s="232"/>
      <c r="AP51" s="232"/>
      <c r="AQ51" s="232"/>
      <c r="AR51" s="232"/>
      <c r="AS51" s="232"/>
      <c r="AT51" s="232"/>
      <c r="AU51" s="232"/>
      <c r="AV51" s="232"/>
      <c r="AW51" s="232"/>
      <c r="AX51" s="232"/>
      <c r="AY51" s="232"/>
      <c r="AZ51" s="232"/>
      <c r="BA51" s="232"/>
      <c r="BB51" s="232"/>
      <c r="BC51" s="232"/>
      <c r="BD51" s="232"/>
      <c r="BE51" s="232"/>
      <c r="BF51" s="232"/>
      <c r="BG51" s="232"/>
      <c r="BH51" s="232"/>
      <c r="BI51" s="232"/>
      <c r="BJ51" s="232"/>
      <c r="BK51" s="232"/>
      <c r="BL51" s="232"/>
      <c r="BM51" s="232"/>
      <c r="BN51" s="232"/>
      <c r="BO51" s="232"/>
      <c r="BP51" s="232"/>
      <c r="BQ51" s="232"/>
      <c r="BR51" s="232"/>
      <c r="BS51" s="232"/>
      <c r="BT51" s="232"/>
      <c r="BU51" s="232"/>
      <c r="BV51" s="232"/>
      <c r="BW51" s="232"/>
      <c r="BX51" s="232"/>
      <c r="BY51" s="232"/>
      <c r="BZ51" s="232"/>
      <c r="CA51" s="232"/>
      <c r="CB51" s="232"/>
      <c r="CC51" s="232"/>
      <c r="CD51" s="232"/>
      <c r="CE51" s="232"/>
      <c r="CF51" s="232"/>
      <c r="CG51" s="232"/>
      <c r="CH51" s="232"/>
      <c r="CI51" s="232"/>
      <c r="CJ51" s="232"/>
      <c r="CK51" s="232"/>
      <c r="CL51" s="232"/>
      <c r="CM51" s="232"/>
      <c r="CN51" s="232"/>
      <c r="CO51" s="232"/>
      <c r="CP51" s="232"/>
      <c r="CQ51" s="232"/>
      <c r="CR51" s="232"/>
      <c r="CS51" s="232"/>
      <c r="CT51" s="232"/>
      <c r="CU51" s="232"/>
      <c r="CV51" s="232"/>
      <c r="CW51" s="232"/>
      <c r="CX51" s="232"/>
      <c r="CY51" s="232"/>
      <c r="CZ51" s="232"/>
      <c r="DA51" s="232"/>
      <c r="DB51" s="232"/>
      <c r="DC51" s="232"/>
      <c r="DD51" s="232"/>
      <c r="DE51" s="232"/>
      <c r="DF51" s="232"/>
      <c r="DG51" s="232"/>
      <c r="DH51" s="232"/>
      <c r="DI51" s="232"/>
      <c r="DJ51" s="232"/>
      <c r="DK51" s="232"/>
      <c r="DL51" s="232"/>
      <c r="DM51" s="232"/>
      <c r="DN51" s="232"/>
      <c r="DO51" s="232"/>
      <c r="DP51" s="232"/>
      <c r="DQ51" s="232"/>
      <c r="DR51" s="232"/>
      <c r="DS51" s="232"/>
      <c r="DT51" s="232"/>
      <c r="DU51" s="232"/>
      <c r="DV51" s="232"/>
      <c r="DW51" s="232"/>
      <c r="DX51" s="232"/>
      <c r="DY51" s="232"/>
      <c r="DZ51" s="232"/>
      <c r="EA51" s="232"/>
      <c r="EB51" s="232"/>
      <c r="EC51" s="232"/>
      <c r="ED51" s="232"/>
      <c r="EE51" s="232"/>
      <c r="EF51" s="232"/>
      <c r="EG51" s="232"/>
      <c r="EH51" s="232"/>
      <c r="EI51" s="232"/>
      <c r="EJ51" s="232"/>
      <c r="EK51" s="232"/>
      <c r="EL51" s="232"/>
      <c r="EM51" s="232"/>
      <c r="EN51" s="232"/>
      <c r="EO51" s="232"/>
      <c r="EP51" s="232"/>
      <c r="EQ51" s="232"/>
      <c r="ER51" s="232"/>
      <c r="ES51" s="232"/>
      <c r="ET51" s="232"/>
      <c r="EU51" s="232"/>
      <c r="EV51" s="232"/>
      <c r="EW51" s="233"/>
      <c r="EX51" s="233"/>
      <c r="EY51" s="233"/>
      <c r="EZ51" s="233"/>
      <c r="FA51" s="233"/>
      <c r="FB51" s="233"/>
      <c r="FC51" s="233"/>
      <c r="FD51" s="233"/>
      <c r="FE51" s="233"/>
      <c r="FF51" s="233"/>
      <c r="FG51" s="233"/>
      <c r="FH51" s="233"/>
      <c r="FI51" s="233"/>
      <c r="FJ51" s="233"/>
      <c r="FK51" s="233"/>
      <c r="FL51" s="233"/>
      <c r="FM51" s="233"/>
      <c r="FN51" s="233"/>
      <c r="FO51" s="233"/>
      <c r="FP51" s="233"/>
      <c r="FQ51" s="233"/>
      <c r="FR51" s="233"/>
      <c r="FS51" s="233"/>
      <c r="FT51" s="233"/>
      <c r="FU51" s="233"/>
      <c r="FV51" s="233"/>
      <c r="FW51" s="233"/>
      <c r="FX51" s="233"/>
      <c r="FY51" s="233"/>
      <c r="FZ51" s="233"/>
      <c r="GA51" s="233"/>
      <c r="GB51" s="233"/>
      <c r="GC51" s="233"/>
      <c r="GD51" s="233"/>
      <c r="GE51" s="233"/>
      <c r="GF51" s="233"/>
      <c r="GG51" s="234"/>
      <c r="GH51" s="234"/>
      <c r="GI51" s="234"/>
      <c r="GJ51" s="234"/>
      <c r="GK51" s="234"/>
      <c r="GL51" s="234"/>
      <c r="GM51" s="234"/>
      <c r="GN51" s="234"/>
      <c r="GO51" s="234"/>
      <c r="GP51" s="234"/>
      <c r="GQ51" s="234"/>
      <c r="GR51" s="234"/>
      <c r="GS51" s="234"/>
      <c r="GT51" s="238"/>
      <c r="GU51" s="234"/>
      <c r="GV51" s="234"/>
      <c r="GW51" s="234"/>
      <c r="GX51" s="234"/>
      <c r="GY51" s="234"/>
      <c r="GZ51" s="234"/>
      <c r="HA51" s="234"/>
      <c r="HB51" s="234"/>
      <c r="HC51" s="234"/>
      <c r="HD51" s="234"/>
      <c r="HE51" s="234"/>
      <c r="HF51" s="234"/>
      <c r="HG51" s="234"/>
      <c r="HH51" s="234"/>
      <c r="HI51" s="234"/>
      <c r="HJ51" s="234"/>
      <c r="HK51" s="234"/>
      <c r="HL51" s="234"/>
      <c r="HM51" s="234"/>
      <c r="HN51" s="234"/>
      <c r="HO51" s="234"/>
      <c r="HP51" s="234"/>
      <c r="HQ51" s="234"/>
      <c r="HR51" s="234"/>
      <c r="HS51" s="234"/>
      <c r="HT51" s="234"/>
      <c r="HU51" s="234"/>
      <c r="HV51" s="234"/>
      <c r="HW51" s="234"/>
      <c r="HX51" s="234"/>
      <c r="HY51" s="234"/>
      <c r="HZ51" s="234"/>
      <c r="IA51" s="234"/>
      <c r="IB51" s="234"/>
      <c r="IC51" s="234"/>
      <c r="ID51" s="234"/>
      <c r="IE51" s="234"/>
      <c r="IF51" s="234"/>
      <c r="IG51" s="234"/>
      <c r="IH51" s="234"/>
      <c r="II51" s="234"/>
      <c r="IJ51" s="234"/>
      <c r="IK51" s="234"/>
      <c r="IL51" s="234"/>
      <c r="IM51" s="234"/>
      <c r="IN51" s="234"/>
      <c r="IO51" s="234"/>
      <c r="IP51" s="234"/>
      <c r="IQ51" s="234"/>
      <c r="IR51" s="234"/>
      <c r="IS51" s="234"/>
      <c r="IT51" s="234"/>
      <c r="IU51" s="234"/>
      <c r="IV51" s="234"/>
      <c r="IW51" s="234"/>
      <c r="IX51" s="234"/>
      <c r="IY51" s="234"/>
      <c r="IZ51" s="234"/>
      <c r="JA51" s="234"/>
      <c r="JB51" s="234"/>
      <c r="JC51" s="234"/>
      <c r="JD51" s="234"/>
      <c r="JE51" s="234"/>
      <c r="JF51" s="234"/>
      <c r="JG51" s="234"/>
      <c r="JH51" s="234"/>
      <c r="JI51" s="234"/>
      <c r="JJ51" s="234"/>
      <c r="JK51" s="234"/>
      <c r="JL51" s="234"/>
      <c r="JM51" s="234"/>
      <c r="JN51" s="234"/>
      <c r="JO51" s="234"/>
      <c r="JP51" s="234"/>
      <c r="JQ51" s="234"/>
      <c r="JR51" s="234"/>
      <c r="JS51" s="234"/>
      <c r="JT51" s="234"/>
      <c r="JU51" s="234"/>
      <c r="JV51" s="234"/>
      <c r="JW51" s="234"/>
      <c r="JX51" s="234"/>
      <c r="JY51" s="234"/>
      <c r="JZ51" s="234"/>
      <c r="KA51" s="234"/>
      <c r="KB51" s="234"/>
      <c r="KC51" s="234"/>
      <c r="KD51" s="234"/>
      <c r="KE51" s="234"/>
      <c r="KF51" s="234"/>
      <c r="KG51" s="234"/>
      <c r="KH51" s="234"/>
      <c r="KI51" s="234"/>
      <c r="KJ51" s="234"/>
      <c r="KK51" s="234"/>
      <c r="KL51" s="234"/>
      <c r="KM51" s="234"/>
      <c r="KN51" s="234"/>
      <c r="KO51" s="234"/>
      <c r="KP51" s="234"/>
      <c r="KQ51" s="234"/>
      <c r="KR51" s="234"/>
      <c r="KS51" s="234"/>
      <c r="KT51" s="234"/>
      <c r="KU51" s="234"/>
      <c r="KV51" s="234"/>
      <c r="KW51" s="234"/>
      <c r="KX51" s="234"/>
      <c r="KY51" s="235"/>
      <c r="KZ51" s="234"/>
      <c r="LA51" s="234"/>
      <c r="LB51" s="234"/>
      <c r="LC51" s="234"/>
      <c r="LD51" s="234"/>
      <c r="LE51" s="234"/>
      <c r="LF51" s="234"/>
      <c r="LG51" s="234"/>
      <c r="LH51" s="234"/>
      <c r="LI51" s="234"/>
      <c r="LJ51" s="234"/>
      <c r="LK51" s="234"/>
      <c r="LL51" s="234"/>
      <c r="LM51" s="234"/>
      <c r="LN51" s="234"/>
      <c r="LO51" s="234"/>
      <c r="LP51" s="234"/>
      <c r="LQ51" s="234"/>
      <c r="LR51" s="234"/>
      <c r="LS51" s="234"/>
      <c r="LT51" s="234"/>
      <c r="LU51" s="234"/>
      <c r="LV51" s="234"/>
      <c r="LW51" s="234"/>
      <c r="LX51" s="234"/>
      <c r="LY51" s="234"/>
      <c r="LZ51" s="234"/>
      <c r="MA51" s="234"/>
      <c r="MB51" s="234"/>
      <c r="MC51" s="234"/>
      <c r="MD51" s="234"/>
      <c r="ME51" s="234"/>
      <c r="MF51" s="234"/>
      <c r="MG51" s="234"/>
      <c r="MH51" s="234"/>
      <c r="MI51" s="234"/>
      <c r="MJ51" s="234"/>
      <c r="MK51" s="234"/>
      <c r="ML51" s="234"/>
      <c r="MM51" s="234"/>
      <c r="MN51" s="234"/>
      <c r="MO51" s="234"/>
      <c r="MP51" s="234"/>
      <c r="MQ51" s="234"/>
      <c r="MR51" s="234"/>
      <c r="MS51" s="234"/>
      <c r="MT51" s="234"/>
      <c r="MU51" s="234"/>
      <c r="MV51" s="234"/>
      <c r="MW51" s="234"/>
      <c r="MX51" s="234"/>
      <c r="MY51" s="234"/>
      <c r="MZ51" s="234"/>
      <c r="NA51" s="234"/>
      <c r="NB51" s="234"/>
      <c r="NC51" s="234"/>
      <c r="ND51" s="234"/>
      <c r="NE51" s="234"/>
      <c r="NF51" s="234"/>
      <c r="NG51" s="234"/>
      <c r="NH51" s="234"/>
      <c r="NI51" s="234"/>
      <c r="NJ51" s="234"/>
      <c r="NK51" s="234"/>
      <c r="NL51" s="234"/>
      <c r="NM51" s="234"/>
      <c r="NN51" s="234"/>
      <c r="NO51" s="234"/>
      <c r="NP51" s="234"/>
      <c r="NQ51" s="234"/>
      <c r="NR51" s="234"/>
      <c r="NS51" s="234"/>
      <c r="NT51" s="234"/>
      <c r="NU51" s="234"/>
      <c r="NV51" s="234"/>
      <c r="NW51" s="234"/>
      <c r="NX51" s="234"/>
      <c r="NY51" s="234"/>
      <c r="NZ51" s="234"/>
      <c r="OA51" s="234"/>
      <c r="OB51" s="234"/>
      <c r="OC51" s="234"/>
      <c r="OD51" s="234"/>
      <c r="OE51" s="234"/>
      <c r="OF51" s="234"/>
      <c r="OG51" s="234"/>
      <c r="OH51" s="234"/>
      <c r="OI51" s="234"/>
      <c r="OJ51" s="234"/>
      <c r="OK51" s="234"/>
      <c r="OL51" s="234"/>
      <c r="OM51" s="234"/>
      <c r="ON51" s="234"/>
      <c r="OO51" s="234"/>
      <c r="OP51" s="234"/>
      <c r="OQ51" s="234"/>
      <c r="OR51" s="234"/>
      <c r="OS51" s="234"/>
      <c r="OT51" s="234"/>
      <c r="OU51" s="234"/>
      <c r="OV51" s="234"/>
      <c r="OW51" s="234"/>
      <c r="OX51" s="234"/>
      <c r="OY51" s="234"/>
      <c r="OZ51" s="234"/>
      <c r="PA51" s="234"/>
      <c r="PB51" s="234"/>
      <c r="PC51" s="234"/>
      <c r="PD51" s="234"/>
      <c r="PE51" s="234"/>
      <c r="PF51" s="234"/>
      <c r="PG51" s="234"/>
      <c r="PH51" s="234"/>
      <c r="PI51" s="234"/>
      <c r="PJ51" s="234"/>
      <c r="PK51" s="234"/>
      <c r="PL51" s="234"/>
      <c r="PM51" s="234"/>
      <c r="PN51" s="234"/>
      <c r="PO51" s="234"/>
      <c r="PP51" s="234"/>
      <c r="PQ51" s="234"/>
      <c r="PR51" s="234"/>
      <c r="PS51" s="234"/>
      <c r="PT51" s="234"/>
      <c r="PU51" s="234"/>
      <c r="PV51" s="234"/>
      <c r="PW51" s="234"/>
      <c r="PX51" s="234"/>
      <c r="PY51" s="234"/>
      <c r="PZ51" s="234"/>
      <c r="QA51" s="234"/>
      <c r="QB51" s="234"/>
      <c r="QC51" s="234"/>
      <c r="QD51" s="234"/>
      <c r="QE51" s="234"/>
      <c r="QF51" s="234"/>
      <c r="QG51" s="234"/>
      <c r="QH51" s="234"/>
      <c r="QI51" s="234"/>
      <c r="QJ51" s="234"/>
      <c r="QK51" s="234"/>
      <c r="QL51" s="234"/>
      <c r="QM51" s="234"/>
      <c r="QN51" s="234"/>
      <c r="QO51" s="234"/>
      <c r="QP51" s="234"/>
      <c r="QQ51" s="234"/>
      <c r="QR51" s="234"/>
      <c r="QS51" s="234"/>
      <c r="QT51" s="234"/>
      <c r="QU51" s="234"/>
      <c r="QV51" s="234"/>
      <c r="QW51" s="234"/>
      <c r="QX51" s="234"/>
      <c r="QY51" s="234"/>
      <c r="QZ51" s="234"/>
      <c r="RA51" s="234"/>
      <c r="RB51" s="234"/>
      <c r="RC51" s="234"/>
      <c r="RD51" s="234"/>
      <c r="RE51" s="234"/>
      <c r="RF51" s="234"/>
      <c r="RG51" s="234"/>
      <c r="RH51" s="234"/>
      <c r="RI51" s="234"/>
      <c r="RJ51" s="234"/>
      <c r="RK51" s="234"/>
      <c r="RL51" s="234"/>
      <c r="RM51" s="234"/>
      <c r="RN51" s="234"/>
      <c r="RO51" s="234"/>
      <c r="RP51" s="234"/>
      <c r="RQ51" s="234"/>
      <c r="RR51" s="234"/>
      <c r="RS51" s="234"/>
      <c r="RT51" s="234"/>
      <c r="RU51" s="234"/>
      <c r="RV51" s="234"/>
      <c r="RW51" s="234"/>
      <c r="RX51" s="234"/>
      <c r="RY51" s="234"/>
      <c r="RZ51" s="234"/>
      <c r="SA51" s="234"/>
      <c r="SB51" s="234"/>
      <c r="SC51" s="234"/>
      <c r="SD51" s="234"/>
      <c r="SE51" s="234"/>
      <c r="SF51" s="234"/>
      <c r="SG51" s="234"/>
      <c r="SH51" s="234"/>
      <c r="SI51" s="234"/>
      <c r="SJ51" s="234"/>
      <c r="SK51" s="234"/>
      <c r="SL51" s="234"/>
      <c r="SM51" s="234"/>
      <c r="SN51" s="234"/>
      <c r="SO51" s="234"/>
      <c r="SP51" s="234"/>
      <c r="SQ51" s="234"/>
      <c r="SR51" s="234"/>
      <c r="SS51" s="234"/>
      <c r="ST51" s="234"/>
      <c r="SU51" s="234"/>
      <c r="SV51" s="234"/>
      <c r="SW51" s="234"/>
      <c r="SX51" s="234"/>
      <c r="SY51" s="234"/>
      <c r="SZ51" s="234"/>
      <c r="TA51" s="234"/>
      <c r="TB51" s="234"/>
      <c r="TC51" s="234"/>
      <c r="TD51" s="234"/>
      <c r="TE51" s="234"/>
      <c r="TF51" s="234"/>
      <c r="TG51" s="234"/>
      <c r="TH51" s="234"/>
      <c r="TI51" s="234"/>
      <c r="TJ51" s="234"/>
      <c r="TK51" s="234"/>
      <c r="TL51" s="234"/>
      <c r="TM51" s="234"/>
      <c r="TN51" s="234"/>
      <c r="TO51" s="234"/>
      <c r="TP51" s="234"/>
      <c r="TQ51" s="234"/>
      <c r="TR51" s="234"/>
      <c r="TS51" s="234"/>
      <c r="TT51" s="234"/>
      <c r="TU51" s="234"/>
      <c r="TV51" s="234"/>
      <c r="TW51" s="234"/>
      <c r="TX51" s="234"/>
      <c r="TY51" s="234"/>
      <c r="TZ51" s="234"/>
      <c r="UA51" s="234"/>
      <c r="UB51" s="234"/>
      <c r="UC51" s="234"/>
      <c r="UD51" s="234"/>
      <c r="UE51" s="234"/>
      <c r="UF51" s="234"/>
      <c r="UG51" s="234"/>
      <c r="UH51" s="234"/>
      <c r="UI51" s="234"/>
      <c r="UJ51" s="234"/>
      <c r="UK51" s="234"/>
      <c r="UL51" s="234"/>
      <c r="UM51" s="234"/>
      <c r="UN51" s="234"/>
      <c r="UO51" s="234"/>
      <c r="UP51" s="234"/>
      <c r="UQ51" s="234"/>
      <c r="UR51" s="234"/>
      <c r="US51" s="234"/>
      <c r="UT51" s="234"/>
      <c r="UU51" s="234"/>
      <c r="UV51" s="234"/>
      <c r="UW51" s="234"/>
      <c r="UX51" s="234"/>
      <c r="UY51" s="235"/>
      <c r="UZ51" s="234"/>
      <c r="VA51" s="234"/>
      <c r="VB51" s="234"/>
      <c r="VC51" s="234"/>
      <c r="VD51" s="234"/>
      <c r="VE51" s="234"/>
      <c r="VF51" s="234"/>
      <c r="VG51" s="234"/>
      <c r="VH51" s="234"/>
      <c r="VI51" s="234"/>
      <c r="VJ51" s="234"/>
      <c r="VK51" s="234"/>
      <c r="VL51" s="234"/>
      <c r="VM51" s="234"/>
      <c r="VN51" s="234"/>
      <c r="VO51" s="234"/>
      <c r="VP51" s="234"/>
      <c r="VQ51" s="234"/>
      <c r="VR51" s="234"/>
      <c r="VS51" s="234"/>
      <c r="VT51" s="234"/>
      <c r="VU51" s="234"/>
      <c r="VV51" s="234"/>
      <c r="VW51" s="234"/>
      <c r="VX51" s="234"/>
      <c r="VY51" s="234"/>
      <c r="VZ51" s="234"/>
      <c r="WA51" s="234"/>
      <c r="WB51" s="234"/>
      <c r="WC51" s="234"/>
      <c r="WD51" s="234"/>
      <c r="WE51" s="234"/>
      <c r="WF51" s="234"/>
      <c r="WG51" s="234"/>
      <c r="WH51" s="234"/>
      <c r="WI51" s="234"/>
      <c r="WJ51" s="234"/>
      <c r="WK51" s="234"/>
      <c r="WL51" s="234"/>
      <c r="WM51" s="234"/>
      <c r="WN51" s="234"/>
      <c r="WO51" s="234"/>
      <c r="WP51" s="234"/>
      <c r="WQ51" s="234"/>
      <c r="WR51" s="234"/>
      <c r="WS51" s="234"/>
      <c r="WT51" s="234"/>
      <c r="WU51" s="234"/>
      <c r="WV51" s="234"/>
      <c r="WW51" s="234"/>
      <c r="WX51" s="234"/>
      <c r="WY51" s="234"/>
      <c r="WZ51" s="234"/>
      <c r="XA51" s="234"/>
      <c r="XB51" s="234"/>
      <c r="XC51" s="234"/>
      <c r="XD51" s="234"/>
      <c r="XE51" s="234"/>
      <c r="XF51" s="234"/>
      <c r="XG51" s="234"/>
      <c r="XH51" s="234"/>
      <c r="XI51" s="234"/>
      <c r="XJ51" s="234"/>
      <c r="XK51" s="234"/>
      <c r="XL51" s="234"/>
      <c r="XM51" s="234"/>
      <c r="XN51" s="234"/>
      <c r="XO51" s="234"/>
      <c r="XP51" s="234"/>
      <c r="XQ51" s="234"/>
      <c r="XR51" s="234"/>
      <c r="XS51" s="234"/>
      <c r="XT51" s="234"/>
      <c r="XU51" s="236"/>
      <c r="XV51" s="236"/>
      <c r="XW51" s="236"/>
      <c r="XX51" s="236"/>
      <c r="XY51" s="236"/>
      <c r="XZ51" s="231"/>
      <c r="YA51" s="231"/>
      <c r="YB51" s="231"/>
      <c r="YC51" s="231"/>
      <c r="YD51" s="231"/>
      <c r="YE51" s="234"/>
      <c r="YF51" s="234"/>
      <c r="YG51" s="234"/>
      <c r="YH51" s="234"/>
      <c r="YI51" s="231"/>
      <c r="YJ51" s="231"/>
      <c r="YK51" s="231"/>
      <c r="YL51" s="231"/>
      <c r="YM51" s="231"/>
      <c r="YN51" s="231"/>
      <c r="YO51" s="231"/>
      <c r="YP51" s="231"/>
      <c r="YQ51" s="231"/>
      <c r="YR51" s="231"/>
      <c r="YS51" s="231"/>
      <c r="YT51" s="231"/>
      <c r="YU51" s="231"/>
      <c r="YV51" s="231"/>
      <c r="YW51" s="231"/>
      <c r="YX51" s="231"/>
      <c r="YY51" s="231"/>
      <c r="YZ51" s="231"/>
      <c r="ZA51" s="231"/>
      <c r="ZB51" s="231"/>
      <c r="ZC51" s="231"/>
      <c r="ZD51" s="231"/>
      <c r="ZE51" s="231"/>
      <c r="ZF51" s="231"/>
      <c r="ZG51" s="231"/>
      <c r="ZH51" s="231"/>
      <c r="ZI51" s="231"/>
      <c r="ZJ51" s="231"/>
      <c r="ZK51" s="234"/>
      <c r="ZL51" s="234"/>
      <c r="ZM51" s="234"/>
      <c r="ZN51" s="234"/>
      <c r="ZO51" s="234"/>
      <c r="ZP51" s="231"/>
      <c r="ZQ51" s="231"/>
      <c r="ZR51" s="231"/>
      <c r="ZS51" s="231"/>
      <c r="ZT51" s="231"/>
      <c r="ZU51" s="231"/>
      <c r="ZV51" s="231"/>
      <c r="ZW51" s="231"/>
      <c r="ZX51" s="231"/>
      <c r="ZY51" s="231"/>
      <c r="ZZ51" s="231"/>
      <c r="AAA51" s="231"/>
      <c r="AAB51" s="231"/>
      <c r="AAC51" s="234"/>
      <c r="AAD51" s="234"/>
      <c r="AAE51" s="234"/>
      <c r="AAF51" s="234"/>
      <c r="AAG51" s="234"/>
      <c r="AAH51" s="234"/>
      <c r="AAI51" s="234"/>
      <c r="AAJ51" s="234"/>
      <c r="AAK51" s="234"/>
      <c r="AAL51" s="234"/>
      <c r="AAM51" s="234"/>
      <c r="AAN51" s="234"/>
      <c r="AAO51" s="234"/>
      <c r="AAP51" s="234"/>
      <c r="AAQ51" s="234"/>
      <c r="AAR51" s="234"/>
      <c r="AAS51" s="234"/>
      <c r="AAT51" s="234"/>
      <c r="AAU51" s="234"/>
      <c r="AAV51" s="234"/>
      <c r="AAW51" s="234"/>
      <c r="AAX51" s="234"/>
      <c r="AAY51" s="234"/>
      <c r="AAZ51" s="231"/>
      <c r="ABA51" s="231"/>
      <c r="ABB51" s="231"/>
      <c r="ABC51" s="231"/>
      <c r="ABD51" s="231"/>
      <c r="ABE51" s="231"/>
      <c r="ABF51" s="231"/>
      <c r="ABG51" s="231"/>
      <c r="ABH51" s="231"/>
      <c r="ABI51" s="231"/>
      <c r="ABJ51" s="231"/>
      <c r="ABK51" s="231"/>
      <c r="ABL51" s="231"/>
      <c r="ABM51" s="231"/>
      <c r="ABN51" s="231"/>
      <c r="ABO51" s="231"/>
      <c r="ABP51" s="231"/>
      <c r="ABQ51" s="234"/>
      <c r="ABR51" s="234"/>
      <c r="ABS51" s="234"/>
      <c r="ABT51" s="237"/>
      <c r="ABU51" s="237"/>
      <c r="ABV51" s="237"/>
      <c r="ABW51" s="237"/>
      <c r="ABX51" s="238"/>
      <c r="ABY51" s="238"/>
      <c r="ABZ51" s="238"/>
      <c r="ACA51" s="238"/>
      <c r="ACB51" s="238"/>
      <c r="ACC51" s="238"/>
      <c r="ACD51" s="238"/>
      <c r="ACE51" s="238"/>
      <c r="ACF51" s="238"/>
      <c r="ACG51" s="238"/>
      <c r="ACH51" s="238"/>
      <c r="ACI51" s="238"/>
      <c r="ACJ51" s="238"/>
    </row>
    <row r="52" spans="1:764" s="239" customFormat="1" ht="16.350000000000001" customHeight="1">
      <c r="A52" s="372" t="str">
        <f>IF('1'!$A$1=1,D52,F52)</f>
        <v>Data for 2023 were revised due to the changes in the reporting data.</v>
      </c>
      <c r="B52" s="227"/>
      <c r="C52" s="228"/>
      <c r="D52" s="372" t="s">
        <v>217</v>
      </c>
      <c r="E52" s="230"/>
      <c r="F52" s="16" t="s">
        <v>218</v>
      </c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32"/>
      <c r="AH52" s="232"/>
      <c r="AI52" s="232"/>
      <c r="AJ52" s="232"/>
      <c r="AK52" s="232"/>
      <c r="AL52" s="232"/>
      <c r="AM52" s="232"/>
      <c r="AN52" s="232"/>
      <c r="AO52" s="232"/>
      <c r="AP52" s="232"/>
      <c r="AQ52" s="232"/>
      <c r="AR52" s="232"/>
      <c r="AS52" s="232"/>
      <c r="AT52" s="232"/>
      <c r="AU52" s="232"/>
      <c r="AV52" s="232"/>
      <c r="AW52" s="232"/>
      <c r="AX52" s="232"/>
      <c r="AY52" s="232"/>
      <c r="AZ52" s="232"/>
      <c r="BA52" s="232"/>
      <c r="BB52" s="232"/>
      <c r="BC52" s="232"/>
      <c r="BD52" s="232"/>
      <c r="BE52" s="232"/>
      <c r="BF52" s="232"/>
      <c r="BG52" s="232"/>
      <c r="BH52" s="232"/>
      <c r="BI52" s="232"/>
      <c r="BJ52" s="232"/>
      <c r="BK52" s="232"/>
      <c r="BL52" s="232"/>
      <c r="BM52" s="232"/>
      <c r="BN52" s="232"/>
      <c r="BO52" s="232"/>
      <c r="BP52" s="232"/>
      <c r="BQ52" s="232"/>
      <c r="BR52" s="232"/>
      <c r="BS52" s="232"/>
      <c r="BT52" s="232"/>
      <c r="BU52" s="232"/>
      <c r="BV52" s="232"/>
      <c r="BW52" s="232"/>
      <c r="BX52" s="232"/>
      <c r="BY52" s="232"/>
      <c r="BZ52" s="232"/>
      <c r="CA52" s="232"/>
      <c r="CB52" s="232"/>
      <c r="CC52" s="232"/>
      <c r="CD52" s="232"/>
      <c r="CE52" s="232"/>
      <c r="CF52" s="232"/>
      <c r="CG52" s="232"/>
      <c r="CH52" s="232"/>
      <c r="CI52" s="232"/>
      <c r="CJ52" s="232"/>
      <c r="CK52" s="232"/>
      <c r="CL52" s="232"/>
      <c r="CM52" s="232"/>
      <c r="CN52" s="232"/>
      <c r="CO52" s="232"/>
      <c r="CP52" s="232"/>
      <c r="CQ52" s="232"/>
      <c r="CR52" s="232"/>
      <c r="CS52" s="232"/>
      <c r="CT52" s="232"/>
      <c r="CU52" s="232"/>
      <c r="CV52" s="232"/>
      <c r="CW52" s="232"/>
      <c r="CX52" s="232"/>
      <c r="CY52" s="232"/>
      <c r="CZ52" s="232"/>
      <c r="DA52" s="232"/>
      <c r="DB52" s="232"/>
      <c r="DC52" s="232"/>
      <c r="DD52" s="232"/>
      <c r="DE52" s="232"/>
      <c r="DF52" s="232"/>
      <c r="DG52" s="232"/>
      <c r="DH52" s="232"/>
      <c r="DI52" s="232"/>
      <c r="DJ52" s="232"/>
      <c r="DK52" s="232"/>
      <c r="DL52" s="232"/>
      <c r="DM52" s="232"/>
      <c r="DN52" s="232"/>
      <c r="DO52" s="232"/>
      <c r="DP52" s="232"/>
      <c r="DQ52" s="232"/>
      <c r="DR52" s="232"/>
      <c r="DS52" s="232"/>
      <c r="DT52" s="232"/>
      <c r="DU52" s="232"/>
      <c r="DV52" s="232"/>
      <c r="DW52" s="232"/>
      <c r="DX52" s="232"/>
      <c r="DY52" s="232"/>
      <c r="DZ52" s="232"/>
      <c r="EA52" s="232"/>
      <c r="EB52" s="232"/>
      <c r="EC52" s="232"/>
      <c r="ED52" s="232"/>
      <c r="EE52" s="232"/>
      <c r="EF52" s="232"/>
      <c r="EG52" s="232"/>
      <c r="EH52" s="232"/>
      <c r="EI52" s="232"/>
      <c r="EJ52" s="232"/>
      <c r="EK52" s="232"/>
      <c r="EL52" s="232"/>
      <c r="EM52" s="232"/>
      <c r="EN52" s="232"/>
      <c r="EO52" s="232"/>
      <c r="EP52" s="232"/>
      <c r="EQ52" s="232"/>
      <c r="ER52" s="232"/>
      <c r="ES52" s="232"/>
      <c r="ET52" s="232"/>
      <c r="EU52" s="232"/>
      <c r="EV52" s="232"/>
      <c r="EW52" s="233"/>
      <c r="EX52" s="233"/>
      <c r="EY52" s="233"/>
      <c r="EZ52" s="233"/>
      <c r="FA52" s="233"/>
      <c r="FB52" s="233"/>
      <c r="FC52" s="233"/>
      <c r="FD52" s="233"/>
      <c r="FE52" s="233"/>
      <c r="FF52" s="233"/>
      <c r="FG52" s="233"/>
      <c r="FH52" s="233"/>
      <c r="FI52" s="233"/>
      <c r="FJ52" s="233"/>
      <c r="FK52" s="233"/>
      <c r="FL52" s="233"/>
      <c r="FM52" s="233"/>
      <c r="FN52" s="233"/>
      <c r="FO52" s="233"/>
      <c r="FP52" s="233"/>
      <c r="FQ52" s="233"/>
      <c r="FR52" s="233"/>
      <c r="FS52" s="233"/>
      <c r="FT52" s="233"/>
      <c r="FU52" s="233"/>
      <c r="FV52" s="233"/>
      <c r="FW52" s="233"/>
      <c r="FX52" s="233"/>
      <c r="FY52" s="233"/>
      <c r="FZ52" s="233"/>
      <c r="GA52" s="233"/>
      <c r="GB52" s="233"/>
      <c r="GC52" s="233"/>
      <c r="GD52" s="233"/>
      <c r="GE52" s="233"/>
      <c r="GF52" s="233"/>
      <c r="GG52" s="234"/>
      <c r="GH52" s="234"/>
      <c r="GI52" s="234"/>
      <c r="GJ52" s="234"/>
      <c r="GK52" s="234"/>
      <c r="GL52" s="234"/>
      <c r="GM52" s="234"/>
      <c r="GN52" s="234"/>
      <c r="GO52" s="234"/>
      <c r="GP52" s="234"/>
      <c r="GQ52" s="234"/>
      <c r="GR52" s="234"/>
      <c r="GS52" s="234"/>
      <c r="GT52" s="238"/>
      <c r="GU52" s="234"/>
      <c r="GV52" s="234"/>
      <c r="GW52" s="234"/>
      <c r="GX52" s="234"/>
      <c r="GY52" s="234"/>
      <c r="GZ52" s="234"/>
      <c r="HA52" s="234"/>
      <c r="HB52" s="234"/>
      <c r="HC52" s="234"/>
      <c r="HD52" s="234"/>
      <c r="HE52" s="234"/>
      <c r="HF52" s="234"/>
      <c r="HG52" s="234"/>
      <c r="HH52" s="234"/>
      <c r="HI52" s="234"/>
      <c r="HJ52" s="234"/>
      <c r="HK52" s="234"/>
      <c r="HL52" s="234"/>
      <c r="HM52" s="234"/>
      <c r="HN52" s="234"/>
      <c r="HO52" s="234"/>
      <c r="HP52" s="234"/>
      <c r="HQ52" s="234"/>
      <c r="HR52" s="234"/>
      <c r="HS52" s="234"/>
      <c r="HT52" s="234"/>
      <c r="HU52" s="234"/>
      <c r="HV52" s="234"/>
      <c r="HW52" s="234"/>
      <c r="HX52" s="234"/>
      <c r="HY52" s="234"/>
      <c r="HZ52" s="234"/>
      <c r="IA52" s="234"/>
      <c r="IB52" s="234"/>
      <c r="IC52" s="234"/>
      <c r="ID52" s="234"/>
      <c r="IE52" s="234"/>
      <c r="IF52" s="234"/>
      <c r="IG52" s="234"/>
      <c r="IH52" s="234"/>
      <c r="II52" s="234"/>
      <c r="IJ52" s="234"/>
      <c r="IK52" s="234"/>
      <c r="IL52" s="234"/>
      <c r="IM52" s="234"/>
      <c r="IN52" s="234"/>
      <c r="IO52" s="234"/>
      <c r="IP52" s="234"/>
      <c r="IQ52" s="234"/>
      <c r="IR52" s="234"/>
      <c r="IS52" s="234"/>
      <c r="IT52" s="234"/>
      <c r="IU52" s="234"/>
      <c r="IV52" s="234"/>
      <c r="IW52" s="234"/>
      <c r="IX52" s="234"/>
      <c r="IY52" s="234"/>
      <c r="IZ52" s="234"/>
      <c r="JA52" s="234"/>
      <c r="JB52" s="234"/>
      <c r="JC52" s="234"/>
      <c r="JD52" s="234"/>
      <c r="JE52" s="234"/>
      <c r="JF52" s="234"/>
      <c r="JG52" s="234"/>
      <c r="JH52" s="234"/>
      <c r="JI52" s="234"/>
      <c r="JJ52" s="234"/>
      <c r="JK52" s="234"/>
      <c r="JL52" s="234"/>
      <c r="JM52" s="234"/>
      <c r="JN52" s="234"/>
      <c r="JO52" s="234"/>
      <c r="JP52" s="234"/>
      <c r="JQ52" s="234"/>
      <c r="JR52" s="234"/>
      <c r="JS52" s="234"/>
      <c r="JT52" s="234"/>
      <c r="JU52" s="234"/>
      <c r="JV52" s="234"/>
      <c r="JW52" s="234"/>
      <c r="JX52" s="234"/>
      <c r="JY52" s="234"/>
      <c r="JZ52" s="234"/>
      <c r="KA52" s="234"/>
      <c r="KB52" s="234"/>
      <c r="KC52" s="234"/>
      <c r="KD52" s="234"/>
      <c r="KE52" s="234"/>
      <c r="KF52" s="234"/>
      <c r="KG52" s="234"/>
      <c r="KH52" s="234"/>
      <c r="KI52" s="234"/>
      <c r="KJ52" s="234"/>
      <c r="KK52" s="234"/>
      <c r="KL52" s="234"/>
      <c r="KM52" s="234"/>
      <c r="KN52" s="234"/>
      <c r="KO52" s="234"/>
      <c r="KP52" s="234"/>
      <c r="KQ52" s="234"/>
      <c r="KR52" s="234"/>
      <c r="KS52" s="234"/>
      <c r="KT52" s="234"/>
      <c r="KU52" s="234"/>
      <c r="KV52" s="234"/>
      <c r="KW52" s="234"/>
      <c r="KX52" s="234"/>
      <c r="KY52" s="235"/>
      <c r="KZ52" s="234"/>
      <c r="LA52" s="234"/>
      <c r="LB52" s="234"/>
      <c r="LC52" s="234"/>
      <c r="LD52" s="234"/>
      <c r="LE52" s="234"/>
      <c r="LF52" s="234"/>
      <c r="LG52" s="234"/>
      <c r="LH52" s="234"/>
      <c r="LI52" s="234"/>
      <c r="LJ52" s="234"/>
      <c r="LK52" s="234"/>
      <c r="LL52" s="234"/>
      <c r="LM52" s="234"/>
      <c r="LN52" s="234"/>
      <c r="LO52" s="234"/>
      <c r="LP52" s="234"/>
      <c r="LQ52" s="234"/>
      <c r="LR52" s="234"/>
      <c r="LS52" s="234"/>
      <c r="LT52" s="234"/>
      <c r="LU52" s="234"/>
      <c r="LV52" s="234"/>
      <c r="LW52" s="234"/>
      <c r="LX52" s="234"/>
      <c r="LY52" s="234"/>
      <c r="LZ52" s="234"/>
      <c r="MA52" s="234"/>
      <c r="MB52" s="234"/>
      <c r="MC52" s="234"/>
      <c r="MD52" s="234"/>
      <c r="ME52" s="234"/>
      <c r="MF52" s="234"/>
      <c r="MG52" s="234"/>
      <c r="MH52" s="234"/>
      <c r="MI52" s="234"/>
      <c r="MJ52" s="234"/>
      <c r="MK52" s="234"/>
      <c r="ML52" s="234"/>
      <c r="MM52" s="234"/>
      <c r="MN52" s="234"/>
      <c r="MO52" s="234"/>
      <c r="MP52" s="234"/>
      <c r="MQ52" s="234"/>
      <c r="MR52" s="234"/>
      <c r="MS52" s="234"/>
      <c r="MT52" s="234"/>
      <c r="MU52" s="234"/>
      <c r="MV52" s="234"/>
      <c r="MW52" s="234"/>
      <c r="MX52" s="234"/>
      <c r="MY52" s="234"/>
      <c r="MZ52" s="234"/>
      <c r="NA52" s="234"/>
      <c r="NB52" s="234"/>
      <c r="NC52" s="234"/>
      <c r="ND52" s="234"/>
      <c r="NE52" s="234"/>
      <c r="NF52" s="234"/>
      <c r="NG52" s="234"/>
      <c r="NH52" s="234"/>
      <c r="NI52" s="234"/>
      <c r="NJ52" s="234"/>
      <c r="NK52" s="234"/>
      <c r="NL52" s="234"/>
      <c r="NM52" s="234"/>
      <c r="NN52" s="234"/>
      <c r="NO52" s="234"/>
      <c r="NP52" s="234"/>
      <c r="NQ52" s="234"/>
      <c r="NR52" s="234"/>
      <c r="NS52" s="234"/>
      <c r="NT52" s="234"/>
      <c r="NU52" s="234"/>
      <c r="NV52" s="234"/>
      <c r="NW52" s="234"/>
      <c r="NX52" s="234"/>
      <c r="NY52" s="234"/>
      <c r="NZ52" s="234"/>
      <c r="OA52" s="234"/>
      <c r="OB52" s="234"/>
      <c r="OC52" s="234"/>
      <c r="OD52" s="234"/>
      <c r="OE52" s="234"/>
      <c r="OF52" s="234"/>
      <c r="OG52" s="234"/>
      <c r="OH52" s="234"/>
      <c r="OI52" s="234"/>
      <c r="OJ52" s="234"/>
      <c r="OK52" s="234"/>
      <c r="OL52" s="234"/>
      <c r="OM52" s="234"/>
      <c r="ON52" s="234"/>
      <c r="OO52" s="234"/>
      <c r="OP52" s="234"/>
      <c r="OQ52" s="234"/>
      <c r="OR52" s="234"/>
      <c r="OS52" s="234"/>
      <c r="OT52" s="234"/>
      <c r="OU52" s="234"/>
      <c r="OV52" s="234"/>
      <c r="OW52" s="234"/>
      <c r="OX52" s="234"/>
      <c r="OY52" s="234"/>
      <c r="OZ52" s="234"/>
      <c r="PA52" s="234"/>
      <c r="PB52" s="234"/>
      <c r="PC52" s="234"/>
      <c r="PD52" s="234"/>
      <c r="PE52" s="234"/>
      <c r="PF52" s="234"/>
      <c r="PG52" s="234"/>
      <c r="PH52" s="234"/>
      <c r="PI52" s="234"/>
      <c r="PJ52" s="234"/>
      <c r="PK52" s="234"/>
      <c r="PL52" s="234"/>
      <c r="PM52" s="234"/>
      <c r="PN52" s="234"/>
      <c r="PO52" s="234"/>
      <c r="PP52" s="234"/>
      <c r="PQ52" s="234"/>
      <c r="PR52" s="234"/>
      <c r="PS52" s="234"/>
      <c r="PT52" s="234"/>
      <c r="PU52" s="234"/>
      <c r="PV52" s="234"/>
      <c r="PW52" s="234"/>
      <c r="PX52" s="234"/>
      <c r="PY52" s="234"/>
      <c r="PZ52" s="234"/>
      <c r="QA52" s="234"/>
      <c r="QB52" s="234"/>
      <c r="QC52" s="234"/>
      <c r="QD52" s="234"/>
      <c r="QE52" s="234"/>
      <c r="QF52" s="234"/>
      <c r="QG52" s="234"/>
      <c r="QH52" s="234"/>
      <c r="QI52" s="234"/>
      <c r="QJ52" s="234"/>
      <c r="QK52" s="234"/>
      <c r="QL52" s="234"/>
      <c r="QM52" s="234"/>
      <c r="QN52" s="234"/>
      <c r="QO52" s="234"/>
      <c r="QP52" s="234"/>
      <c r="QQ52" s="234"/>
      <c r="QR52" s="234"/>
      <c r="QS52" s="234"/>
      <c r="QT52" s="234"/>
      <c r="QU52" s="234"/>
      <c r="QV52" s="234"/>
      <c r="QW52" s="234"/>
      <c r="QX52" s="234"/>
      <c r="QY52" s="234"/>
      <c r="QZ52" s="234"/>
      <c r="RA52" s="234"/>
      <c r="RB52" s="234"/>
      <c r="RC52" s="234"/>
      <c r="RD52" s="234"/>
      <c r="RE52" s="234"/>
      <c r="RF52" s="234"/>
      <c r="RG52" s="234"/>
      <c r="RH52" s="234"/>
      <c r="RI52" s="234"/>
      <c r="RJ52" s="234"/>
      <c r="RK52" s="234"/>
      <c r="RL52" s="234"/>
      <c r="RM52" s="234"/>
      <c r="RN52" s="234"/>
      <c r="RO52" s="234"/>
      <c r="RP52" s="234"/>
      <c r="RQ52" s="234"/>
      <c r="RR52" s="234"/>
      <c r="RS52" s="234"/>
      <c r="RT52" s="234"/>
      <c r="RU52" s="234"/>
      <c r="RV52" s="234"/>
      <c r="RW52" s="234"/>
      <c r="RX52" s="234"/>
      <c r="RY52" s="234"/>
      <c r="RZ52" s="234"/>
      <c r="SA52" s="234"/>
      <c r="SB52" s="234"/>
      <c r="SC52" s="234"/>
      <c r="SD52" s="234"/>
      <c r="SE52" s="234"/>
      <c r="SF52" s="234"/>
      <c r="SG52" s="234"/>
      <c r="SH52" s="234"/>
      <c r="SI52" s="234"/>
      <c r="SJ52" s="234"/>
      <c r="SK52" s="234"/>
      <c r="SL52" s="234"/>
      <c r="SM52" s="234"/>
      <c r="SN52" s="234"/>
      <c r="SO52" s="234"/>
      <c r="SP52" s="234"/>
      <c r="SQ52" s="234"/>
      <c r="SR52" s="234"/>
      <c r="SS52" s="234"/>
      <c r="ST52" s="234"/>
      <c r="SU52" s="234"/>
      <c r="SV52" s="234"/>
      <c r="SW52" s="234"/>
      <c r="SX52" s="234"/>
      <c r="SY52" s="234"/>
      <c r="SZ52" s="234"/>
      <c r="TA52" s="234"/>
      <c r="TB52" s="234"/>
      <c r="TC52" s="234"/>
      <c r="TD52" s="234"/>
      <c r="TE52" s="234"/>
      <c r="TF52" s="234"/>
      <c r="TG52" s="234"/>
      <c r="TH52" s="234"/>
      <c r="TI52" s="234"/>
      <c r="TJ52" s="234"/>
      <c r="TK52" s="234"/>
      <c r="TL52" s="234"/>
      <c r="TM52" s="234"/>
      <c r="TN52" s="234"/>
      <c r="TO52" s="234"/>
      <c r="TP52" s="234"/>
      <c r="TQ52" s="234"/>
      <c r="TR52" s="234"/>
      <c r="TS52" s="234"/>
      <c r="TT52" s="234"/>
      <c r="TU52" s="234"/>
      <c r="TV52" s="234"/>
      <c r="TW52" s="234"/>
      <c r="TX52" s="234"/>
      <c r="TY52" s="234"/>
      <c r="TZ52" s="234"/>
      <c r="UA52" s="234"/>
      <c r="UB52" s="234"/>
      <c r="UC52" s="234"/>
      <c r="UD52" s="234"/>
      <c r="UE52" s="234"/>
      <c r="UF52" s="234"/>
      <c r="UG52" s="234"/>
      <c r="UH52" s="234"/>
      <c r="UI52" s="234"/>
      <c r="UJ52" s="234"/>
      <c r="UK52" s="234"/>
      <c r="UL52" s="234"/>
      <c r="UM52" s="234"/>
      <c r="UN52" s="234"/>
      <c r="UO52" s="234"/>
      <c r="UP52" s="234"/>
      <c r="UQ52" s="234"/>
      <c r="UR52" s="234"/>
      <c r="US52" s="234"/>
      <c r="UT52" s="234"/>
      <c r="UU52" s="234"/>
      <c r="UV52" s="234"/>
      <c r="UW52" s="234"/>
      <c r="UX52" s="234"/>
      <c r="UY52" s="235"/>
      <c r="UZ52" s="234"/>
      <c r="VA52" s="234"/>
      <c r="VB52" s="234"/>
      <c r="VC52" s="234"/>
      <c r="VD52" s="234"/>
      <c r="VE52" s="234"/>
      <c r="VF52" s="234"/>
      <c r="VG52" s="234"/>
      <c r="VH52" s="234"/>
      <c r="VI52" s="234"/>
      <c r="VJ52" s="234"/>
      <c r="VK52" s="234"/>
      <c r="VL52" s="234"/>
      <c r="VM52" s="234"/>
      <c r="VN52" s="234"/>
      <c r="VO52" s="234"/>
      <c r="VP52" s="234"/>
      <c r="VQ52" s="234"/>
      <c r="VR52" s="234"/>
      <c r="VS52" s="234"/>
      <c r="VT52" s="234"/>
      <c r="VU52" s="234"/>
      <c r="VV52" s="234"/>
      <c r="VW52" s="234"/>
      <c r="VX52" s="234"/>
      <c r="VY52" s="234"/>
      <c r="VZ52" s="234"/>
      <c r="WA52" s="234"/>
      <c r="WB52" s="234"/>
      <c r="WC52" s="234"/>
      <c r="WD52" s="234"/>
      <c r="WE52" s="234"/>
      <c r="WF52" s="234"/>
      <c r="WG52" s="234"/>
      <c r="WH52" s="234"/>
      <c r="WI52" s="234"/>
      <c r="WJ52" s="234"/>
      <c r="WK52" s="234"/>
      <c r="WL52" s="234"/>
      <c r="WM52" s="234"/>
      <c r="WN52" s="234"/>
      <c r="WO52" s="234"/>
      <c r="WP52" s="234"/>
      <c r="WQ52" s="234"/>
      <c r="WR52" s="234"/>
      <c r="WS52" s="234"/>
      <c r="WT52" s="234"/>
      <c r="WU52" s="234"/>
      <c r="WV52" s="234"/>
      <c r="WW52" s="234"/>
      <c r="WX52" s="234"/>
      <c r="WY52" s="234"/>
      <c r="WZ52" s="234"/>
      <c r="XA52" s="234"/>
      <c r="XB52" s="234"/>
      <c r="XC52" s="234"/>
      <c r="XD52" s="234"/>
      <c r="XE52" s="234"/>
      <c r="XF52" s="234"/>
      <c r="XG52" s="234"/>
      <c r="XH52" s="234"/>
      <c r="XI52" s="234"/>
      <c r="XJ52" s="234"/>
      <c r="XK52" s="234"/>
      <c r="XL52" s="234"/>
      <c r="XM52" s="234"/>
      <c r="XN52" s="234"/>
      <c r="XO52" s="234"/>
      <c r="XP52" s="234"/>
      <c r="XQ52" s="234"/>
      <c r="XR52" s="234"/>
      <c r="XS52" s="234"/>
      <c r="XT52" s="234"/>
      <c r="XU52" s="236"/>
      <c r="XV52" s="236"/>
      <c r="XW52" s="236"/>
      <c r="XX52" s="236"/>
      <c r="XY52" s="236"/>
      <c r="XZ52" s="231"/>
      <c r="YA52" s="231"/>
      <c r="YB52" s="231"/>
      <c r="YC52" s="231"/>
      <c r="YD52" s="231"/>
      <c r="YE52" s="234"/>
      <c r="YF52" s="234"/>
      <c r="YG52" s="234"/>
      <c r="YH52" s="234"/>
      <c r="YI52" s="231"/>
      <c r="YJ52" s="231"/>
      <c r="YK52" s="231"/>
      <c r="YL52" s="231"/>
      <c r="YM52" s="231"/>
      <c r="YN52" s="231"/>
      <c r="YO52" s="231"/>
      <c r="YP52" s="231"/>
      <c r="YQ52" s="231"/>
      <c r="YR52" s="231"/>
      <c r="YS52" s="231"/>
      <c r="YT52" s="231"/>
      <c r="YU52" s="231"/>
      <c r="YV52" s="231"/>
      <c r="YW52" s="231"/>
      <c r="YX52" s="231"/>
      <c r="YY52" s="231"/>
      <c r="YZ52" s="231"/>
      <c r="ZA52" s="231"/>
      <c r="ZB52" s="231"/>
      <c r="ZC52" s="231"/>
      <c r="ZD52" s="231"/>
      <c r="ZE52" s="231"/>
      <c r="ZF52" s="231"/>
      <c r="ZG52" s="231"/>
      <c r="ZH52" s="231"/>
      <c r="ZI52" s="231"/>
      <c r="ZJ52" s="231"/>
      <c r="ZK52" s="234"/>
      <c r="ZL52" s="234"/>
      <c r="ZM52" s="234"/>
      <c r="ZN52" s="234"/>
      <c r="ZO52" s="234"/>
      <c r="ZP52" s="231"/>
      <c r="ZQ52" s="231"/>
      <c r="ZR52" s="231"/>
      <c r="ZS52" s="231"/>
      <c r="ZT52" s="231"/>
      <c r="ZU52" s="231"/>
      <c r="ZV52" s="231"/>
      <c r="ZW52" s="231"/>
      <c r="ZX52" s="231"/>
      <c r="ZY52" s="231"/>
      <c r="ZZ52" s="231"/>
      <c r="AAA52" s="231"/>
      <c r="AAB52" s="231"/>
      <c r="AAC52" s="234"/>
      <c r="AAD52" s="234"/>
      <c r="AAE52" s="234"/>
      <c r="AAF52" s="234"/>
      <c r="AAG52" s="234"/>
      <c r="AAH52" s="234"/>
      <c r="AAI52" s="234"/>
      <c r="AAJ52" s="234"/>
      <c r="AAK52" s="234"/>
      <c r="AAL52" s="234"/>
      <c r="AAM52" s="234"/>
      <c r="AAN52" s="234"/>
      <c r="AAO52" s="234"/>
      <c r="AAP52" s="234"/>
      <c r="AAQ52" s="234"/>
      <c r="AAR52" s="234"/>
      <c r="AAS52" s="234"/>
      <c r="AAT52" s="234"/>
      <c r="AAU52" s="234"/>
      <c r="AAV52" s="234"/>
      <c r="AAW52" s="234"/>
      <c r="AAX52" s="234"/>
      <c r="AAY52" s="234"/>
      <c r="AAZ52" s="231"/>
      <c r="ABA52" s="231"/>
      <c r="ABB52" s="231"/>
      <c r="ABC52" s="231"/>
      <c r="ABD52" s="231"/>
      <c r="ABE52" s="231"/>
      <c r="ABF52" s="231"/>
      <c r="ABG52" s="231"/>
      <c r="ABH52" s="231"/>
      <c r="ABI52" s="231"/>
      <c r="ABJ52" s="231"/>
      <c r="ABK52" s="231"/>
      <c r="ABL52" s="231"/>
      <c r="ABM52" s="231"/>
      <c r="ABN52" s="231"/>
      <c r="ABO52" s="231"/>
      <c r="ABP52" s="231"/>
      <c r="ABQ52" s="234"/>
      <c r="ABR52" s="234"/>
      <c r="ABS52" s="234"/>
      <c r="ABT52" s="237"/>
      <c r="ABU52" s="237"/>
      <c r="ABV52" s="237"/>
      <c r="ABW52" s="237"/>
      <c r="ABX52" s="238"/>
      <c r="ABY52" s="238"/>
      <c r="ABZ52" s="238"/>
      <c r="ACA52" s="238"/>
      <c r="ACB52" s="238"/>
      <c r="ACC52" s="238"/>
      <c r="ACD52" s="238"/>
      <c r="ACE52" s="238"/>
      <c r="ACF52" s="238"/>
      <c r="ACG52" s="238"/>
      <c r="ACH52" s="238"/>
      <c r="ACI52" s="238"/>
      <c r="ACJ52" s="238"/>
    </row>
    <row r="53" spans="1:764" ht="16.8" customHeight="1">
      <c r="A53" s="240" t="str">
        <f>IF('1'!$A$1=1,D53,F53)</f>
        <v xml:space="preserve"> In some cases, the sum of the components may not be equal to the result due to rounding. </v>
      </c>
      <c r="D53" s="240" t="s">
        <v>114</v>
      </c>
      <c r="F53" s="240" t="s">
        <v>115</v>
      </c>
    </row>
    <row r="58" spans="1:764">
      <c r="E58" s="240"/>
    </row>
  </sheetData>
  <sortState ref="A8:B43">
    <sortCondition ref="A43"/>
  </sortState>
  <mergeCells count="15">
    <mergeCell ref="F5:F6"/>
    <mergeCell ref="O5:O6"/>
    <mergeCell ref="N5:N6"/>
    <mergeCell ref="G5:G6"/>
    <mergeCell ref="H5:H6"/>
    <mergeCell ref="I5:I6"/>
    <mergeCell ref="J5:J6"/>
    <mergeCell ref="K5:K6"/>
    <mergeCell ref="L5:L6"/>
    <mergeCell ref="M5:M6"/>
    <mergeCell ref="A5:A6"/>
    <mergeCell ref="B5:B6"/>
    <mergeCell ref="C5:C6"/>
    <mergeCell ref="D5:D6"/>
    <mergeCell ref="E5:E6"/>
  </mergeCells>
  <hyperlinks>
    <hyperlink ref="A1" location="'1'!A1" display="до змісту"/>
  </hyperlinks>
  <printOptions horizontalCentered="1" verticalCentered="1"/>
  <pageMargins left="0.15748031496062992" right="0.15748031496062992" top="0.27559055118110237" bottom="0.27559055118110237" header="0.15748031496062992" footer="0.15748031496062992"/>
  <pageSetup paperSize="9"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4"/>
  <dimension ref="A1:QA54"/>
  <sheetViews>
    <sheetView zoomScale="60" zoomScaleNormal="60" workbookViewId="0">
      <selection activeCell="Q24" sqref="Q24"/>
    </sheetView>
  </sheetViews>
  <sheetFormatPr defaultColWidth="8" defaultRowHeight="13.2" outlineLevelCol="2"/>
  <cols>
    <col min="1" max="1" width="6.44140625" style="242" customWidth="1"/>
    <col min="2" max="2" width="38.5546875" style="242" customWidth="1"/>
    <col min="3" max="3" width="4.44140625" style="243" hidden="1" customWidth="1" outlineLevel="2"/>
    <col min="4" max="4" width="15.44140625" style="243" hidden="1" customWidth="1" outlineLevel="2"/>
    <col min="5" max="5" width="4.44140625" style="243" hidden="1" customWidth="1" outlineLevel="2"/>
    <col min="6" max="6" width="17.109375" style="243" hidden="1" customWidth="1" outlineLevel="2"/>
    <col min="7" max="15" width="11.77734375" style="244" customWidth="1" collapsed="1"/>
    <col min="16" max="45" width="8" style="244" customWidth="1"/>
    <col min="46" max="50" width="8" style="382" customWidth="1"/>
    <col min="51" max="76" width="8" style="245" customWidth="1"/>
    <col min="77" max="84" width="8" style="244" customWidth="1"/>
    <col min="85" max="90" width="8" style="245" customWidth="1"/>
    <col min="91" max="142" width="8" style="244" customWidth="1"/>
    <col min="143" max="152" width="8" style="245" customWidth="1"/>
    <col min="153" max="211" width="8" style="244" customWidth="1"/>
    <col min="212" max="218" width="8" style="245" customWidth="1"/>
    <col min="219" max="228" width="8" style="159" customWidth="1"/>
    <col min="229" max="229" width="12.5546875" style="159" customWidth="1"/>
    <col min="230" max="230" width="10.33203125" style="159" customWidth="1"/>
    <col min="231" max="240" width="8" style="159" customWidth="1"/>
    <col min="241" max="241" width="25.33203125" style="159" customWidth="1"/>
    <col min="242" max="276" width="8" style="159" customWidth="1"/>
    <col min="277" max="306" width="8" style="242" customWidth="1"/>
    <col min="307" max="309" width="8" style="159" customWidth="1"/>
    <col min="310" max="310" width="10.44140625" style="250" customWidth="1"/>
    <col min="311" max="311" width="12.5546875" style="159" customWidth="1"/>
    <col min="312" max="353" width="8" style="159" customWidth="1"/>
    <col min="354" max="354" width="14.33203125" style="159" customWidth="1"/>
    <col min="355" max="355" width="8" style="159" customWidth="1"/>
    <col min="356" max="393" width="8" style="246" customWidth="1"/>
    <col min="394" max="394" width="8.44140625" style="159" customWidth="1"/>
    <col min="395" max="396" width="8" style="159" customWidth="1"/>
    <col min="397" max="412" width="8" style="164"/>
    <col min="413" max="413" width="36.5546875" style="164" customWidth="1"/>
    <col min="414" max="414" width="48.5546875" style="164" customWidth="1"/>
    <col min="415" max="415" width="27.6640625" style="159" customWidth="1"/>
    <col min="416" max="417" width="8" style="159"/>
    <col min="418" max="418" width="8" style="159" customWidth="1"/>
    <col min="419" max="419" width="7.5546875" style="159" customWidth="1"/>
    <col min="420" max="420" width="10.44140625" style="159" customWidth="1"/>
    <col min="421" max="421" width="8" style="159" customWidth="1"/>
    <col min="422" max="422" width="8" style="159"/>
    <col min="423" max="423" width="10.109375" style="159" customWidth="1"/>
    <col min="424" max="424" width="14.33203125" style="159" customWidth="1"/>
    <col min="425" max="425" width="17.5546875" style="159" customWidth="1"/>
    <col min="426" max="426" width="16.5546875" style="159" customWidth="1"/>
    <col min="427" max="427" width="19.44140625" style="159" customWidth="1"/>
    <col min="428" max="443" width="8" style="159"/>
    <col min="444" max="16384" width="8" style="242"/>
  </cols>
  <sheetData>
    <row r="1" spans="1:443" ht="13.8">
      <c r="A1" s="241" t="str">
        <f>IF('1'!$A$1=1,PJ2,PJ8)</f>
        <v>to title</v>
      </c>
      <c r="R1" s="352"/>
      <c r="S1" s="116"/>
      <c r="HG1" s="245" t="s">
        <v>116</v>
      </c>
      <c r="HJ1" s="245" t="s">
        <v>117</v>
      </c>
      <c r="HK1" s="245"/>
      <c r="HL1" s="245"/>
    </row>
    <row r="2" spans="1:443">
      <c r="A2" s="247" t="str">
        <f>IF('1'!$A$1=1,PJ3,PJ9)</f>
        <v>1.5 Dynamics of Goods Imports by Country*</v>
      </c>
      <c r="HF2" s="245" t="s">
        <v>75</v>
      </c>
      <c r="HG2" s="245" t="s">
        <v>24</v>
      </c>
      <c r="HK2" s="245"/>
      <c r="HL2" s="245"/>
      <c r="HP2" s="159" t="s">
        <v>75</v>
      </c>
      <c r="HQ2" s="159" t="s">
        <v>24</v>
      </c>
      <c r="HS2" s="159" t="s">
        <v>76</v>
      </c>
      <c r="HV2" s="159" t="s">
        <v>77</v>
      </c>
      <c r="PJ2" s="248" t="s">
        <v>118</v>
      </c>
      <c r="PK2" s="248"/>
      <c r="PL2" s="248"/>
      <c r="PM2" s="248"/>
      <c r="PN2" s="248"/>
      <c r="PO2" s="248"/>
      <c r="PP2" s="248"/>
    </row>
    <row r="3" spans="1:443">
      <c r="A3" s="249" t="str">
        <f>IF('1'!$A$1=1,PJ4,PK4)</f>
        <v>according to BPM6 methodology</v>
      </c>
      <c r="HK3" s="245"/>
      <c r="HL3" s="245"/>
      <c r="PC3" s="250"/>
      <c r="PJ3" s="248" t="s">
        <v>213</v>
      </c>
      <c r="PK3" s="248"/>
      <c r="PL3" s="248"/>
      <c r="PM3" s="248"/>
      <c r="PN3" s="248"/>
      <c r="PO3" s="248"/>
      <c r="PP3" s="248"/>
    </row>
    <row r="4" spans="1:443" ht="17.7" customHeight="1">
      <c r="A4" s="102" t="str">
        <f>IF('1'!$A$1=1," Млн грн","Million UAH")</f>
        <v>Million UAH</v>
      </c>
      <c r="B4" s="251"/>
      <c r="C4" s="252"/>
      <c r="D4" s="252"/>
      <c r="E4" s="252"/>
      <c r="F4" s="252"/>
      <c r="IF4" s="165" t="s">
        <v>85</v>
      </c>
      <c r="IG4" s="148"/>
      <c r="IH4" s="148"/>
      <c r="II4" s="170" t="s">
        <v>91</v>
      </c>
      <c r="IJ4" s="148"/>
      <c r="LV4" s="159" t="s">
        <v>119</v>
      </c>
      <c r="LZ4" s="159" t="s">
        <v>120</v>
      </c>
      <c r="PB4" s="164"/>
      <c r="PC4" s="164"/>
      <c r="PJ4" s="248" t="s">
        <v>78</v>
      </c>
      <c r="PK4" s="374" t="s">
        <v>79</v>
      </c>
      <c r="PL4" s="248"/>
      <c r="PM4" s="248"/>
      <c r="PN4" s="248"/>
      <c r="PO4" s="248"/>
      <c r="PP4" s="248"/>
    </row>
    <row r="5" spans="1:443" ht="6" hidden="1" customHeight="1">
      <c r="B5" s="253"/>
      <c r="C5" s="254"/>
      <c r="D5" s="254"/>
      <c r="E5" s="254"/>
      <c r="F5" s="254"/>
      <c r="PB5" s="164"/>
      <c r="PC5" s="164"/>
      <c r="PJ5" s="248" t="s">
        <v>121</v>
      </c>
      <c r="PK5" s="248"/>
      <c r="PL5" s="248"/>
      <c r="PM5" s="248"/>
      <c r="PN5" s="248"/>
      <c r="PO5" s="248"/>
      <c r="PP5" s="248"/>
    </row>
    <row r="6" spans="1:443" ht="18" customHeight="1">
      <c r="A6" s="425" t="str">
        <f>IF('1'!$A$1=1,C6,E6)</f>
        <v>Rank</v>
      </c>
      <c r="B6" s="427" t="str">
        <f>IF('1'!$A$1=1,D6,F6)</f>
        <v>Countries</v>
      </c>
      <c r="C6" s="429" t="s">
        <v>122</v>
      </c>
      <c r="D6" s="423" t="s">
        <v>32</v>
      </c>
      <c r="E6" s="423" t="s">
        <v>33</v>
      </c>
      <c r="F6" s="423" t="s">
        <v>34</v>
      </c>
      <c r="G6" s="399">
        <v>2015</v>
      </c>
      <c r="H6" s="399">
        <v>2016</v>
      </c>
      <c r="I6" s="399">
        <v>2017</v>
      </c>
      <c r="J6" s="399">
        <v>2018</v>
      </c>
      <c r="K6" s="399">
        <v>2019</v>
      </c>
      <c r="L6" s="399">
        <v>2020</v>
      </c>
      <c r="M6" s="399">
        <v>2021</v>
      </c>
      <c r="N6" s="399">
        <v>2022</v>
      </c>
      <c r="O6" s="420">
        <v>2023</v>
      </c>
      <c r="KX6" s="153" t="s">
        <v>75</v>
      </c>
      <c r="KY6" s="153" t="s">
        <v>24</v>
      </c>
      <c r="KZ6" s="154"/>
      <c r="LA6" s="155" t="s">
        <v>89</v>
      </c>
      <c r="LB6" s="155"/>
      <c r="LC6" s="155"/>
      <c r="LD6" s="155" t="s">
        <v>90</v>
      </c>
      <c r="LE6" s="155"/>
      <c r="LF6" s="155"/>
      <c r="OJ6" s="255" t="s">
        <v>75</v>
      </c>
      <c r="OK6" s="159" t="s">
        <v>24</v>
      </c>
      <c r="OL6" s="159"/>
      <c r="OM6" s="159"/>
      <c r="ON6" s="159"/>
      <c r="OO6" s="159"/>
      <c r="OP6" s="159"/>
      <c r="OQ6" s="159"/>
      <c r="OR6" s="159"/>
      <c r="OS6" s="159"/>
      <c r="OT6" s="159"/>
      <c r="OX6" s="256" t="s">
        <v>123</v>
      </c>
      <c r="OY6" s="256" t="s">
        <v>124</v>
      </c>
      <c r="PB6" s="164"/>
      <c r="PC6" s="256" t="s">
        <v>125</v>
      </c>
      <c r="PD6" s="256" t="s">
        <v>126</v>
      </c>
      <c r="PH6" s="257" t="s">
        <v>127</v>
      </c>
      <c r="PI6" s="257" t="s">
        <v>128</v>
      </c>
      <c r="PJ6" s="377" t="s">
        <v>121</v>
      </c>
      <c r="PK6" s="248"/>
      <c r="PL6" s="248"/>
      <c r="PM6" s="248"/>
      <c r="PN6" s="248"/>
      <c r="PO6" s="248"/>
      <c r="PP6" s="248"/>
    </row>
    <row r="7" spans="1:443" ht="30.6" customHeight="1">
      <c r="A7" s="426"/>
      <c r="B7" s="428"/>
      <c r="C7" s="430"/>
      <c r="D7" s="424"/>
      <c r="E7" s="424"/>
      <c r="F7" s="424"/>
      <c r="G7" s="400"/>
      <c r="H7" s="400"/>
      <c r="I7" s="400"/>
      <c r="J7" s="400"/>
      <c r="K7" s="400"/>
      <c r="L7" s="400"/>
      <c r="M7" s="400"/>
      <c r="N7" s="400"/>
      <c r="O7" s="431"/>
      <c r="HU7" s="250"/>
      <c r="LJ7" s="159" t="s">
        <v>87</v>
      </c>
      <c r="LM7" s="159" t="s">
        <v>88</v>
      </c>
      <c r="OY7" s="250" t="s">
        <v>94</v>
      </c>
      <c r="OZ7" s="250"/>
      <c r="PA7" s="250"/>
      <c r="PB7" s="159" t="s">
        <v>129</v>
      </c>
      <c r="PJ7" s="248"/>
      <c r="PK7" s="248"/>
      <c r="PL7" s="248"/>
      <c r="PM7" s="248"/>
      <c r="PN7" s="248"/>
      <c r="PO7" s="248"/>
      <c r="PP7" s="248"/>
    </row>
    <row r="8" spans="1:443" ht="22.05" customHeight="1">
      <c r="A8" s="357"/>
      <c r="B8" s="258"/>
      <c r="C8" s="259"/>
      <c r="D8" s="259"/>
      <c r="E8" s="259"/>
      <c r="F8" s="259"/>
      <c r="G8" s="260">
        <v>768225.32309391838</v>
      </c>
      <c r="H8" s="260">
        <v>940253.47686469927</v>
      </c>
      <c r="I8" s="260">
        <v>1239574.3524892326</v>
      </c>
      <c r="J8" s="260">
        <v>1468829.2282761531</v>
      </c>
      <c r="K8" s="260">
        <v>1484413.6405021111</v>
      </c>
      <c r="L8" s="260">
        <v>1390701.8656610032</v>
      </c>
      <c r="M8" s="260">
        <v>1882894.6840738235</v>
      </c>
      <c r="N8" s="260">
        <v>1726248.6431480702</v>
      </c>
      <c r="O8" s="261">
        <v>2255291.3897738261</v>
      </c>
      <c r="HU8" s="250"/>
      <c r="OF8" s="256" t="s">
        <v>127</v>
      </c>
      <c r="OY8" s="250"/>
      <c r="OZ8" s="250"/>
      <c r="PA8" s="250"/>
      <c r="PE8" s="256" t="s">
        <v>127</v>
      </c>
      <c r="PJ8" s="386" t="s">
        <v>130</v>
      </c>
      <c r="PN8" s="248"/>
      <c r="PO8" s="248"/>
      <c r="PP8" s="248"/>
    </row>
    <row r="9" spans="1:443" ht="20.100000000000001" customHeight="1">
      <c r="A9" s="285">
        <v>1</v>
      </c>
      <c r="B9" s="193" t="str">
        <f>IF('1'!$A$1=1,D9,F9)</f>
        <v>China</v>
      </c>
      <c r="C9" s="198"/>
      <c r="D9" s="314" t="s">
        <v>160</v>
      </c>
      <c r="E9" s="314"/>
      <c r="F9" s="314" t="s">
        <v>35</v>
      </c>
      <c r="G9" s="200">
        <v>79071.853360608104</v>
      </c>
      <c r="H9" s="200">
        <v>114975.36395918876</v>
      </c>
      <c r="I9" s="200">
        <v>143666.0721246922</v>
      </c>
      <c r="J9" s="200">
        <v>199249.4539110022</v>
      </c>
      <c r="K9" s="200">
        <v>228851.8830912495</v>
      </c>
      <c r="L9" s="200">
        <v>216176.09754707842</v>
      </c>
      <c r="M9" s="200">
        <v>284955.70640376169</v>
      </c>
      <c r="N9" s="200">
        <v>272704.17536231317</v>
      </c>
      <c r="O9" s="339">
        <v>370698.48414162913</v>
      </c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262"/>
      <c r="AN9" s="262"/>
      <c r="AO9" s="262"/>
      <c r="AP9" s="262"/>
      <c r="AQ9" s="262"/>
      <c r="AR9" s="262"/>
      <c r="AS9" s="262"/>
      <c r="AT9" s="383"/>
      <c r="AU9" s="383"/>
      <c r="AV9" s="383"/>
      <c r="AW9" s="383"/>
      <c r="AX9" s="38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  <c r="BN9" s="263"/>
      <c r="BO9" s="263"/>
      <c r="BP9" s="263"/>
      <c r="BQ9" s="263"/>
      <c r="BR9" s="263"/>
      <c r="BS9" s="263"/>
      <c r="BT9" s="263"/>
      <c r="BU9" s="263"/>
      <c r="BV9" s="263"/>
      <c r="BW9" s="263"/>
      <c r="BX9" s="263"/>
      <c r="BY9" s="262"/>
      <c r="BZ9" s="262"/>
      <c r="CA9" s="262"/>
      <c r="CB9" s="262"/>
      <c r="CC9" s="262"/>
      <c r="CD9" s="262"/>
      <c r="CE9" s="262"/>
      <c r="CF9" s="262"/>
      <c r="CG9" s="263"/>
      <c r="CH9" s="263"/>
      <c r="CI9" s="263"/>
      <c r="CJ9" s="263"/>
      <c r="CK9" s="263"/>
      <c r="CL9" s="263"/>
      <c r="CM9" s="262"/>
      <c r="CN9" s="262"/>
      <c r="CO9" s="262"/>
      <c r="CP9" s="262"/>
      <c r="CQ9" s="262"/>
      <c r="CR9" s="262"/>
      <c r="CS9" s="262"/>
      <c r="CT9" s="262"/>
      <c r="CU9" s="262"/>
      <c r="CV9" s="262"/>
      <c r="CW9" s="262"/>
      <c r="CX9" s="262"/>
      <c r="CY9" s="262"/>
      <c r="CZ9" s="262"/>
      <c r="DA9" s="262"/>
      <c r="DB9" s="262"/>
      <c r="DC9" s="262"/>
      <c r="DD9" s="262"/>
      <c r="DE9" s="262"/>
      <c r="DF9" s="262"/>
      <c r="DG9" s="262"/>
      <c r="DH9" s="262"/>
      <c r="DI9" s="262"/>
      <c r="DJ9" s="262"/>
      <c r="DK9" s="262"/>
      <c r="DL9" s="262"/>
      <c r="DM9" s="262"/>
      <c r="DN9" s="262"/>
      <c r="DO9" s="262"/>
      <c r="DP9" s="262"/>
      <c r="DQ9" s="262"/>
      <c r="DR9" s="262"/>
      <c r="DS9" s="262"/>
      <c r="DT9" s="262"/>
      <c r="DU9" s="262"/>
      <c r="DV9" s="262"/>
      <c r="DW9" s="262"/>
      <c r="DX9" s="262"/>
      <c r="DY9" s="262"/>
      <c r="DZ9" s="262"/>
      <c r="EA9" s="262"/>
      <c r="EB9" s="262"/>
      <c r="EC9" s="262"/>
      <c r="ED9" s="262"/>
      <c r="EE9" s="262"/>
      <c r="EF9" s="262"/>
      <c r="EG9" s="262"/>
      <c r="EH9" s="262"/>
      <c r="EI9" s="262"/>
      <c r="EJ9" s="262"/>
      <c r="EK9" s="262"/>
      <c r="EL9" s="262"/>
      <c r="EM9" s="263"/>
      <c r="EN9" s="263"/>
      <c r="EO9" s="263"/>
      <c r="EP9" s="263"/>
      <c r="EQ9" s="263"/>
      <c r="ER9" s="263"/>
      <c r="ES9" s="263"/>
      <c r="ET9" s="263"/>
      <c r="EU9" s="263"/>
      <c r="EV9" s="263"/>
      <c r="EW9" s="262"/>
      <c r="EX9" s="262"/>
      <c r="EY9" s="262"/>
      <c r="EZ9" s="262"/>
      <c r="FA9" s="262"/>
      <c r="FB9" s="262"/>
      <c r="FC9" s="262"/>
      <c r="FD9" s="262"/>
      <c r="FE9" s="262"/>
      <c r="FF9" s="262"/>
      <c r="FG9" s="262"/>
      <c r="FH9" s="262"/>
      <c r="FI9" s="262"/>
      <c r="FJ9" s="262"/>
      <c r="FK9" s="262"/>
      <c r="FL9" s="262"/>
      <c r="FM9" s="262"/>
      <c r="FN9" s="262"/>
      <c r="FO9" s="262"/>
      <c r="FP9" s="262"/>
      <c r="FQ9" s="262"/>
      <c r="FR9" s="262"/>
      <c r="FS9" s="262"/>
      <c r="FT9" s="262"/>
      <c r="FU9" s="262"/>
      <c r="FV9" s="262"/>
      <c r="FW9" s="262"/>
      <c r="FX9" s="262"/>
      <c r="FY9" s="262"/>
      <c r="FZ9" s="262"/>
      <c r="GA9" s="262"/>
      <c r="GB9" s="262"/>
      <c r="GC9" s="262"/>
      <c r="GD9" s="262"/>
      <c r="GE9" s="262"/>
      <c r="GF9" s="262"/>
      <c r="GG9" s="262"/>
      <c r="GH9" s="262"/>
      <c r="GI9" s="262"/>
      <c r="GJ9" s="262"/>
      <c r="GK9" s="262"/>
      <c r="GL9" s="262"/>
      <c r="GM9" s="262"/>
      <c r="GN9" s="262"/>
      <c r="GO9" s="262"/>
      <c r="GP9" s="262"/>
      <c r="GQ9" s="262"/>
      <c r="GR9" s="262"/>
      <c r="GS9" s="262"/>
      <c r="GT9" s="262"/>
      <c r="GU9" s="262"/>
      <c r="GV9" s="262"/>
      <c r="GW9" s="262"/>
      <c r="GX9" s="262"/>
      <c r="GY9" s="262"/>
      <c r="GZ9" s="262"/>
      <c r="HA9" s="262"/>
      <c r="HB9" s="262"/>
      <c r="HC9" s="262"/>
      <c r="HD9" s="263"/>
      <c r="HE9" s="263"/>
      <c r="HF9" s="263"/>
      <c r="HG9" s="263"/>
      <c r="HH9" s="263"/>
      <c r="HI9" s="263"/>
      <c r="HJ9" s="263"/>
      <c r="HK9" s="264"/>
      <c r="HL9" s="264"/>
      <c r="HM9" s="264"/>
      <c r="HN9" s="264"/>
      <c r="HO9" s="264"/>
      <c r="HP9" s="264"/>
      <c r="HQ9" s="264" t="str">
        <f>IF('[13]1'!$A$1=1,PJ17,PM17)</f>
        <v xml:space="preserve"> 2021 у % до 2020</v>
      </c>
      <c r="HR9" s="264"/>
      <c r="HS9" s="264"/>
      <c r="HT9" s="264"/>
      <c r="HU9" s="265"/>
      <c r="HV9" s="264"/>
      <c r="HW9" s="264"/>
      <c r="HX9" s="264"/>
      <c r="HY9" s="264"/>
      <c r="HZ9" s="264"/>
      <c r="IA9" s="264"/>
      <c r="IB9" s="264"/>
      <c r="IC9" s="264"/>
      <c r="ID9" s="264"/>
      <c r="IE9" s="264"/>
      <c r="IF9" s="264"/>
      <c r="IG9" s="264"/>
      <c r="IH9" s="264"/>
      <c r="II9" s="264"/>
      <c r="IJ9" s="264"/>
      <c r="IK9" s="264"/>
      <c r="IL9" s="264"/>
      <c r="IM9" s="264"/>
      <c r="IN9" s="264"/>
      <c r="IO9" s="264"/>
      <c r="IP9" s="264"/>
      <c r="IQ9" s="264"/>
      <c r="IR9" s="264"/>
      <c r="IS9" s="264"/>
      <c r="IT9" s="264"/>
      <c r="IU9" s="264"/>
      <c r="IV9" s="264"/>
      <c r="IW9" s="264"/>
      <c r="IX9" s="264"/>
      <c r="IY9" s="264"/>
      <c r="IZ9" s="264"/>
      <c r="JA9" s="264"/>
      <c r="JB9" s="264"/>
      <c r="JC9" s="264"/>
      <c r="JD9" s="264"/>
      <c r="JE9" s="264"/>
      <c r="JF9" s="264"/>
      <c r="JG9" s="264"/>
      <c r="JH9" s="264"/>
      <c r="JI9" s="264"/>
      <c r="JJ9" s="264"/>
      <c r="JK9" s="264"/>
      <c r="JL9" s="264"/>
      <c r="JM9" s="264"/>
      <c r="JN9" s="264"/>
      <c r="JO9" s="264"/>
      <c r="JP9" s="264"/>
      <c r="JQ9" s="266"/>
      <c r="JR9" s="266"/>
      <c r="JS9" s="266"/>
      <c r="JT9" s="266"/>
      <c r="JU9" s="266"/>
      <c r="JV9" s="266"/>
      <c r="JW9" s="266"/>
      <c r="JX9" s="266"/>
      <c r="JY9" s="266"/>
      <c r="JZ9" s="266"/>
      <c r="KA9" s="266"/>
      <c r="KB9" s="266"/>
      <c r="KC9" s="266"/>
      <c r="KD9" s="266"/>
      <c r="KE9" s="266"/>
      <c r="KF9" s="266"/>
      <c r="KG9" s="266"/>
      <c r="KH9" s="266"/>
      <c r="KI9" s="266"/>
      <c r="KJ9" s="266"/>
      <c r="KK9" s="266"/>
      <c r="KL9" s="266"/>
      <c r="KM9" s="266"/>
      <c r="KN9" s="266"/>
      <c r="KO9" s="266"/>
      <c r="KP9" s="266"/>
      <c r="KQ9" s="266"/>
      <c r="KR9" s="266"/>
      <c r="KS9" s="266"/>
      <c r="KT9" s="266"/>
      <c r="KU9" s="264"/>
      <c r="KV9" s="264"/>
      <c r="KW9" s="264"/>
      <c r="KX9" s="265"/>
      <c r="KY9" s="264"/>
      <c r="KZ9" s="264"/>
      <c r="LA9" s="264"/>
      <c r="LB9" s="264"/>
      <c r="LC9" s="264"/>
      <c r="LD9" s="264"/>
      <c r="LE9" s="264"/>
      <c r="LF9" s="264"/>
      <c r="LG9" s="264"/>
      <c r="LH9" s="264"/>
      <c r="LI9" s="264"/>
      <c r="LJ9" s="264"/>
      <c r="LK9" s="264"/>
      <c r="LL9" s="264"/>
      <c r="LM9" s="264"/>
      <c r="LN9" s="264"/>
      <c r="LO9" s="264"/>
      <c r="LP9" s="264"/>
      <c r="LQ9" s="264"/>
      <c r="LR9" s="264"/>
      <c r="LS9" s="264"/>
      <c r="LT9" s="264"/>
      <c r="LU9" s="264"/>
      <c r="LV9" s="264"/>
      <c r="LW9" s="264"/>
      <c r="LX9" s="264"/>
      <c r="LY9" s="264"/>
      <c r="LZ9" s="264"/>
      <c r="MA9" s="264"/>
      <c r="MB9" s="264"/>
      <c r="MC9" s="264"/>
      <c r="MD9" s="264"/>
      <c r="ME9" s="264"/>
      <c r="MF9" s="264"/>
      <c r="MG9" s="264"/>
      <c r="MH9" s="264"/>
      <c r="MI9" s="264"/>
      <c r="MJ9" s="264"/>
      <c r="MK9" s="264"/>
      <c r="OY9" s="250"/>
      <c r="OZ9" s="250"/>
      <c r="PA9" s="250"/>
      <c r="PC9" s="250"/>
      <c r="PJ9" s="387" t="s">
        <v>214</v>
      </c>
      <c r="PN9" s="248"/>
      <c r="PO9" s="248"/>
      <c r="PP9" s="248"/>
    </row>
    <row r="10" spans="1:443" ht="20.100000000000001" customHeight="1">
      <c r="A10" s="285">
        <v>2</v>
      </c>
      <c r="B10" s="193" t="str">
        <f>IF('1'!$A$1=1,D10,F10)</f>
        <v>Poland</v>
      </c>
      <c r="C10" s="198"/>
      <c r="D10" s="314" t="s">
        <v>174</v>
      </c>
      <c r="E10" s="314"/>
      <c r="F10" s="314" t="s">
        <v>36</v>
      </c>
      <c r="G10" s="200">
        <v>44392.602495506275</v>
      </c>
      <c r="H10" s="200">
        <v>60183.811627215604</v>
      </c>
      <c r="I10" s="200">
        <v>80015.527408432768</v>
      </c>
      <c r="J10" s="200">
        <v>86851.517887896698</v>
      </c>
      <c r="K10" s="200">
        <v>95892.599971221527</v>
      </c>
      <c r="L10" s="200">
        <v>103273.5014155402</v>
      </c>
      <c r="M10" s="200">
        <v>125803.02205505516</v>
      </c>
      <c r="N10" s="200">
        <v>173472.91312681325</v>
      </c>
      <c r="O10" s="339">
        <v>232252.05833038632</v>
      </c>
      <c r="BM10" s="154" t="s">
        <v>144</v>
      </c>
      <c r="BN10" s="292"/>
      <c r="BO10" s="292"/>
      <c r="BP10" s="154" t="s">
        <v>145</v>
      </c>
      <c r="HU10" s="187"/>
      <c r="HV10" s="187"/>
      <c r="HW10" s="187"/>
      <c r="HX10" s="187"/>
      <c r="HY10" s="187"/>
      <c r="HZ10" s="187"/>
      <c r="IA10" s="187"/>
      <c r="IB10" s="187"/>
      <c r="IC10" s="187"/>
      <c r="PI10" s="250"/>
      <c r="PJ10" s="388"/>
      <c r="PK10" s="388"/>
      <c r="PL10" s="388"/>
      <c r="PM10" s="388"/>
      <c r="PN10" s="248"/>
      <c r="PO10" s="248"/>
      <c r="PP10" s="248"/>
    </row>
    <row r="11" spans="1:443" ht="20.100000000000001" customHeight="1">
      <c r="A11" s="285">
        <v>3</v>
      </c>
      <c r="B11" s="193" t="str">
        <f>IF('1'!$A$1=1,D11,F11)</f>
        <v>Germany</v>
      </c>
      <c r="C11" s="198"/>
      <c r="D11" s="314" t="s">
        <v>175</v>
      </c>
      <c r="E11" s="314"/>
      <c r="F11" s="314" t="s">
        <v>40</v>
      </c>
      <c r="G11" s="200">
        <v>78553.628787575683</v>
      </c>
      <c r="H11" s="200">
        <v>100266.29406196642</v>
      </c>
      <c r="I11" s="200">
        <v>132720.15685728026</v>
      </c>
      <c r="J11" s="200">
        <v>149912.92207839299</v>
      </c>
      <c r="K11" s="200">
        <v>143942.39415075455</v>
      </c>
      <c r="L11" s="200">
        <v>133699.54615159691</v>
      </c>
      <c r="M11" s="200">
        <v>160239.71270923346</v>
      </c>
      <c r="N11" s="200">
        <v>138502.94326680567</v>
      </c>
      <c r="O11" s="339">
        <v>177108.45895694659</v>
      </c>
      <c r="HU11" s="153" t="s">
        <v>75</v>
      </c>
      <c r="HV11" s="153" t="s">
        <v>24</v>
      </c>
      <c r="HW11" s="154"/>
      <c r="HX11" s="155" t="s">
        <v>89</v>
      </c>
      <c r="HY11" s="155"/>
      <c r="HZ11" s="155"/>
      <c r="IA11" s="155" t="s">
        <v>90</v>
      </c>
      <c r="IB11" s="155"/>
      <c r="IC11" s="155"/>
      <c r="OY11" s="250"/>
      <c r="OZ11" s="250"/>
      <c r="PA11" s="250"/>
      <c r="PJ11" s="377" t="s">
        <v>131</v>
      </c>
      <c r="PK11" s="378"/>
      <c r="PL11" s="378"/>
      <c r="PM11" s="378"/>
      <c r="PN11" s="248"/>
      <c r="PO11" s="248"/>
      <c r="PP11" s="248"/>
    </row>
    <row r="12" spans="1:443" ht="20.100000000000001" customHeight="1">
      <c r="A12" s="285">
        <v>4</v>
      </c>
      <c r="B12" s="193" t="str">
        <f>IF('1'!$A$1=1,D12,F12)</f>
        <v>Turkey</v>
      </c>
      <c r="C12" s="198"/>
      <c r="D12" s="314" t="s">
        <v>161</v>
      </c>
      <c r="E12" s="314"/>
      <c r="F12" s="314" t="s">
        <v>37</v>
      </c>
      <c r="G12" s="200">
        <v>17941.268595749178</v>
      </c>
      <c r="H12" s="200">
        <v>27066.638403510944</v>
      </c>
      <c r="I12" s="200">
        <v>32268.997398691237</v>
      </c>
      <c r="J12" s="200">
        <v>45218.215900395517</v>
      </c>
      <c r="K12" s="200">
        <v>58916.309155349045</v>
      </c>
      <c r="L12" s="200">
        <v>64169.060567851775</v>
      </c>
      <c r="M12" s="200">
        <v>86673.98390054761</v>
      </c>
      <c r="N12" s="200">
        <v>111414.83322267751</v>
      </c>
      <c r="O12" s="339">
        <v>171221.01026609383</v>
      </c>
      <c r="HB12" s="242"/>
      <c r="HC12" s="242"/>
      <c r="HD12" s="159"/>
      <c r="HE12" s="159"/>
      <c r="HF12" s="159"/>
      <c r="HG12" s="159"/>
      <c r="HH12" s="159"/>
      <c r="HI12" s="159"/>
      <c r="HV12" s="159" t="s">
        <v>132</v>
      </c>
      <c r="HY12" s="187"/>
      <c r="HZ12" s="187"/>
      <c r="IA12" s="187"/>
      <c r="IB12" s="187"/>
      <c r="IC12" s="187"/>
      <c r="PI12" s="250"/>
      <c r="PJ12" s="250"/>
      <c r="PK12" s="250"/>
      <c r="PL12" s="250"/>
      <c r="PM12" s="250"/>
    </row>
    <row r="13" spans="1:443" ht="20.100000000000001" customHeight="1">
      <c r="A13" s="285">
        <v>5</v>
      </c>
      <c r="B13" s="193" t="str">
        <f>IF('1'!$A$1=1,D13,F13)</f>
        <v>United States of America</v>
      </c>
      <c r="C13" s="198"/>
      <c r="D13" s="314" t="s">
        <v>46</v>
      </c>
      <c r="E13" s="314"/>
      <c r="F13" s="314" t="s">
        <v>47</v>
      </c>
      <c r="G13" s="200">
        <v>31643.288916695408</v>
      </c>
      <c r="H13" s="200">
        <v>42437.158871172622</v>
      </c>
      <c r="I13" s="200">
        <v>65977.455685311754</v>
      </c>
      <c r="J13" s="200">
        <v>79342.349009552476</v>
      </c>
      <c r="K13" s="200">
        <v>83723.411204918375</v>
      </c>
      <c r="L13" s="200">
        <v>81671.787448674004</v>
      </c>
      <c r="M13" s="200">
        <v>89832.805019534135</v>
      </c>
      <c r="N13" s="200">
        <v>68445.402709973016</v>
      </c>
      <c r="O13" s="339">
        <v>103964.31882576</v>
      </c>
      <c r="HB13" s="242"/>
      <c r="HC13" s="242"/>
      <c r="HD13" s="159"/>
      <c r="HE13" s="159"/>
      <c r="HF13" s="159"/>
      <c r="HG13" s="159"/>
      <c r="HH13" s="159"/>
      <c r="HI13" s="159"/>
      <c r="HU13" s="187"/>
      <c r="HV13" s="187"/>
      <c r="HW13" s="187"/>
      <c r="HX13" s="187"/>
      <c r="HY13" s="187"/>
      <c r="HZ13" s="187"/>
      <c r="IA13" s="187"/>
      <c r="IB13" s="187"/>
      <c r="IC13" s="187"/>
      <c r="PI13" s="250"/>
      <c r="PJ13" s="153" t="s">
        <v>75</v>
      </c>
      <c r="PK13" s="153" t="s">
        <v>24</v>
      </c>
      <c r="PL13" s="250"/>
      <c r="PM13" s="250"/>
    </row>
    <row r="14" spans="1:443" s="268" customFormat="1" ht="20.100000000000001" customHeight="1">
      <c r="A14" s="296">
        <v>6</v>
      </c>
      <c r="B14" s="193" t="str">
        <f>IF('1'!$A$1=1,D14,F14)</f>
        <v>Bulgaria</v>
      </c>
      <c r="C14" s="274"/>
      <c r="D14" s="314" t="s">
        <v>176</v>
      </c>
      <c r="E14" s="314"/>
      <c r="F14" s="314" t="s">
        <v>41</v>
      </c>
      <c r="G14" s="200">
        <v>5543.6419432137254</v>
      </c>
      <c r="H14" s="200">
        <v>4397.5893003616793</v>
      </c>
      <c r="I14" s="200">
        <v>4986.3797724112819</v>
      </c>
      <c r="J14" s="200">
        <v>6961.6082311155151</v>
      </c>
      <c r="K14" s="200">
        <v>9223.2757628876934</v>
      </c>
      <c r="L14" s="200">
        <v>7747.562863871457</v>
      </c>
      <c r="M14" s="200">
        <v>10699.13953303854</v>
      </c>
      <c r="N14" s="200">
        <v>68769.378330114094</v>
      </c>
      <c r="O14" s="339">
        <v>81187.232806726315</v>
      </c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67"/>
      <c r="AR14" s="267"/>
      <c r="AS14" s="267"/>
      <c r="AT14" s="382"/>
      <c r="AU14" s="382"/>
      <c r="AV14" s="384" t="s">
        <v>148</v>
      </c>
      <c r="AW14" s="384" t="s">
        <v>149</v>
      </c>
      <c r="AX14" s="237"/>
      <c r="AY14" s="245"/>
      <c r="AZ14" s="245"/>
      <c r="BA14" s="245"/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 t="s">
        <v>133</v>
      </c>
      <c r="BO14" s="245" t="s">
        <v>134</v>
      </c>
      <c r="BP14" s="245"/>
      <c r="BQ14" s="245"/>
      <c r="BR14" s="245"/>
      <c r="BS14" s="245"/>
      <c r="BT14" s="245"/>
      <c r="BU14" s="245"/>
      <c r="BV14" s="245"/>
      <c r="BW14" s="245"/>
      <c r="BX14" s="245"/>
      <c r="BY14" s="267"/>
      <c r="BZ14" s="267"/>
      <c r="CA14" s="267"/>
      <c r="CB14" s="267"/>
      <c r="CC14" s="267"/>
      <c r="CD14" s="267"/>
      <c r="CE14" s="267"/>
      <c r="CF14" s="267"/>
      <c r="CG14" s="245"/>
      <c r="CH14" s="245"/>
      <c r="CI14" s="245"/>
      <c r="CJ14" s="245"/>
      <c r="CK14" s="245"/>
      <c r="CL14" s="245"/>
      <c r="CM14" s="267"/>
      <c r="CN14" s="267"/>
      <c r="CO14" s="267"/>
      <c r="CP14" s="267"/>
      <c r="CQ14" s="267"/>
      <c r="CR14" s="267"/>
      <c r="CS14" s="267"/>
      <c r="CT14" s="267"/>
      <c r="CU14" s="267"/>
      <c r="CV14" s="267"/>
      <c r="CW14" s="267"/>
      <c r="CX14" s="267"/>
      <c r="CY14" s="267"/>
      <c r="CZ14" s="267"/>
      <c r="DA14" s="267"/>
      <c r="DB14" s="267"/>
      <c r="DC14" s="267"/>
      <c r="DD14" s="267"/>
      <c r="DE14" s="267"/>
      <c r="DF14" s="267"/>
      <c r="DG14" s="267"/>
      <c r="DH14" s="267"/>
      <c r="DI14" s="267"/>
      <c r="DJ14" s="267"/>
      <c r="DK14" s="267"/>
      <c r="DL14" s="267"/>
      <c r="DM14" s="267"/>
      <c r="DN14" s="267"/>
      <c r="DO14" s="267"/>
      <c r="DP14" s="267"/>
      <c r="DQ14" s="267"/>
      <c r="DR14" s="267"/>
      <c r="DS14" s="267"/>
      <c r="DT14" s="267"/>
      <c r="DU14" s="267"/>
      <c r="DV14" s="267"/>
      <c r="DW14" s="267"/>
      <c r="DX14" s="267"/>
      <c r="DY14" s="267"/>
      <c r="DZ14" s="267"/>
      <c r="EA14" s="267"/>
      <c r="EB14" s="267"/>
      <c r="EC14" s="267"/>
      <c r="ED14" s="267"/>
      <c r="EE14" s="267"/>
      <c r="EF14" s="267"/>
      <c r="EG14" s="267"/>
      <c r="EH14" s="267"/>
      <c r="EI14" s="267"/>
      <c r="EJ14" s="267"/>
      <c r="EK14" s="267"/>
      <c r="EL14" s="267"/>
      <c r="EM14" s="245"/>
      <c r="EN14" s="245"/>
      <c r="EO14" s="245"/>
      <c r="EP14" s="245"/>
      <c r="EQ14" s="245"/>
      <c r="ER14" s="245"/>
      <c r="ES14" s="245"/>
      <c r="ET14" s="245"/>
      <c r="EU14" s="245"/>
      <c r="EV14" s="245"/>
      <c r="EW14" s="267"/>
      <c r="EX14" s="267"/>
      <c r="EY14" s="267"/>
      <c r="EZ14" s="267"/>
      <c r="FA14" s="267"/>
      <c r="FB14" s="267"/>
      <c r="FC14" s="267"/>
      <c r="FD14" s="267"/>
      <c r="FE14" s="267"/>
      <c r="FF14" s="267"/>
      <c r="FG14" s="267"/>
      <c r="FH14" s="267"/>
      <c r="FI14" s="267"/>
      <c r="FJ14" s="267"/>
      <c r="FK14" s="267"/>
      <c r="FL14" s="267"/>
      <c r="FM14" s="267"/>
      <c r="FN14" s="267"/>
      <c r="FO14" s="267"/>
      <c r="FP14" s="267"/>
      <c r="FQ14" s="267"/>
      <c r="FR14" s="267"/>
      <c r="FS14" s="267"/>
      <c r="FT14" s="267"/>
      <c r="FU14" s="267"/>
      <c r="FV14" s="267"/>
      <c r="FW14" s="267"/>
      <c r="FX14" s="267"/>
      <c r="FY14" s="267"/>
      <c r="FZ14" s="267"/>
      <c r="GA14" s="267"/>
      <c r="GB14" s="267"/>
      <c r="GC14" s="267"/>
      <c r="GD14" s="267"/>
      <c r="GE14" s="267"/>
      <c r="GF14" s="267"/>
      <c r="GG14" s="267"/>
      <c r="GH14" s="267"/>
      <c r="GI14" s="267"/>
      <c r="GJ14" s="267"/>
      <c r="GK14" s="267"/>
      <c r="GL14" s="267"/>
      <c r="GM14" s="267"/>
      <c r="GN14" s="267"/>
      <c r="GO14" s="267"/>
      <c r="GP14" s="267"/>
      <c r="GQ14" s="267"/>
      <c r="GR14" s="267"/>
      <c r="GS14" s="267"/>
      <c r="GT14" s="267"/>
      <c r="GU14" s="267"/>
      <c r="GV14" s="267"/>
      <c r="GW14" s="267"/>
      <c r="GX14" s="267"/>
      <c r="GY14" s="267"/>
      <c r="GZ14" s="267"/>
      <c r="HA14" s="267"/>
      <c r="HB14" s="267"/>
      <c r="HC14" s="267"/>
      <c r="HD14" s="245"/>
      <c r="HE14" s="245"/>
      <c r="HF14" s="245"/>
      <c r="HG14" s="245"/>
      <c r="HH14" s="245"/>
      <c r="HI14" s="245"/>
      <c r="HJ14" s="245"/>
      <c r="HK14" s="159"/>
      <c r="HL14" s="159"/>
      <c r="HM14" s="159"/>
      <c r="HN14" s="159"/>
      <c r="HO14" s="159"/>
      <c r="HP14" s="159"/>
      <c r="HQ14" s="159"/>
      <c r="HR14" s="159"/>
      <c r="HS14" s="159"/>
      <c r="HT14" s="159"/>
      <c r="HU14" s="159"/>
      <c r="HV14" s="159"/>
      <c r="HW14" s="159"/>
      <c r="HX14" s="159"/>
      <c r="HY14" s="159"/>
      <c r="HZ14" s="159"/>
      <c r="IA14" s="159"/>
      <c r="IB14" s="159"/>
      <c r="IC14" s="159"/>
      <c r="ID14" s="159"/>
      <c r="IE14" s="159"/>
      <c r="IF14" s="159"/>
      <c r="IG14" s="159"/>
      <c r="IH14" s="159"/>
      <c r="II14" s="159"/>
      <c r="IJ14" s="159"/>
      <c r="IK14" s="159"/>
      <c r="IL14" s="159"/>
      <c r="IM14" s="159"/>
      <c r="IN14" s="159"/>
      <c r="IO14" s="159"/>
      <c r="IP14" s="159"/>
      <c r="IQ14" s="159"/>
      <c r="IR14" s="159"/>
      <c r="IS14" s="159"/>
      <c r="IT14" s="159"/>
      <c r="IU14" s="159"/>
      <c r="IV14" s="159"/>
      <c r="IW14" s="159"/>
      <c r="IX14" s="159"/>
      <c r="IY14" s="159"/>
      <c r="IZ14" s="159"/>
      <c r="JA14" s="159"/>
      <c r="JB14" s="159"/>
      <c r="JC14" s="159"/>
      <c r="JD14" s="159"/>
      <c r="JE14" s="159"/>
      <c r="JF14" s="159"/>
      <c r="JG14" s="159"/>
      <c r="JH14" s="159"/>
      <c r="JI14" s="159"/>
      <c r="JJ14" s="159"/>
      <c r="JK14" s="159"/>
      <c r="JL14" s="159"/>
      <c r="JM14" s="159"/>
      <c r="JN14" s="159"/>
      <c r="JO14" s="159"/>
      <c r="JP14" s="159"/>
      <c r="KU14" s="159"/>
      <c r="KV14" s="159"/>
      <c r="KW14" s="159"/>
      <c r="KX14" s="250"/>
      <c r="KY14" s="159"/>
      <c r="KZ14" s="159"/>
      <c r="LA14" s="159"/>
      <c r="LB14" s="159"/>
      <c r="LC14" s="159"/>
      <c r="LD14" s="159"/>
      <c r="LE14" s="159"/>
      <c r="LF14" s="159"/>
      <c r="LG14" s="159"/>
      <c r="LH14" s="159"/>
      <c r="LI14" s="159"/>
      <c r="LJ14" s="159"/>
      <c r="LK14" s="159"/>
      <c r="LL14" s="159"/>
      <c r="LM14" s="159"/>
      <c r="LN14" s="159"/>
      <c r="LO14" s="159"/>
      <c r="LP14" s="159"/>
      <c r="LQ14" s="159"/>
      <c r="LR14" s="159"/>
      <c r="LS14" s="159"/>
      <c r="LT14" s="159"/>
      <c r="LU14" s="159"/>
      <c r="LV14" s="159"/>
      <c r="LW14" s="159"/>
      <c r="LX14" s="159"/>
      <c r="LY14" s="159"/>
      <c r="LZ14" s="159"/>
      <c r="MA14" s="159"/>
      <c r="MB14" s="159"/>
      <c r="MC14" s="159"/>
      <c r="MD14" s="159"/>
      <c r="ME14" s="159"/>
      <c r="MF14" s="159"/>
      <c r="MG14" s="159"/>
      <c r="MH14" s="159"/>
      <c r="MI14" s="159"/>
      <c r="MJ14" s="159"/>
      <c r="MK14" s="159"/>
      <c r="ML14" s="159"/>
      <c r="MM14" s="159"/>
      <c r="MN14" s="159"/>
      <c r="MO14" s="159"/>
      <c r="MP14" s="159"/>
      <c r="MQ14" s="159"/>
      <c r="MR14" s="246"/>
      <c r="MS14" s="246"/>
      <c r="MT14" s="246"/>
      <c r="MU14" s="246"/>
      <c r="MV14" s="246"/>
      <c r="MW14" s="246"/>
      <c r="MX14" s="246"/>
      <c r="MY14" s="246"/>
      <c r="MZ14" s="246"/>
      <c r="NA14" s="246"/>
      <c r="NB14" s="246"/>
      <c r="NC14" s="246"/>
      <c r="ND14" s="246"/>
      <c r="NE14" s="246"/>
      <c r="NF14" s="246"/>
      <c r="NG14" s="246"/>
      <c r="NH14" s="246"/>
      <c r="NI14" s="246"/>
      <c r="NJ14" s="246"/>
      <c r="NK14" s="246"/>
      <c r="NL14" s="246"/>
      <c r="NM14" s="246"/>
      <c r="NN14" s="246"/>
      <c r="NO14" s="246"/>
      <c r="NP14" s="246"/>
      <c r="NQ14" s="246"/>
      <c r="NR14" s="246"/>
      <c r="NS14" s="246"/>
      <c r="NT14" s="246"/>
      <c r="NU14" s="246"/>
      <c r="NV14" s="246"/>
      <c r="NW14" s="246"/>
      <c r="NX14" s="246"/>
      <c r="NY14" s="246"/>
      <c r="NZ14" s="246"/>
      <c r="OA14" s="246"/>
      <c r="OB14" s="246"/>
      <c r="OC14" s="246"/>
      <c r="OD14" s="159"/>
      <c r="OE14" s="159"/>
      <c r="OF14" s="159"/>
      <c r="OG14" s="164"/>
      <c r="OH14" s="164"/>
      <c r="OI14" s="164"/>
      <c r="OJ14" s="164"/>
      <c r="OK14" s="164"/>
      <c r="OL14" s="164"/>
      <c r="OM14" s="164"/>
      <c r="ON14" s="164"/>
      <c r="OO14" s="164"/>
      <c r="OP14" s="164"/>
      <c r="OQ14" s="164"/>
      <c r="OR14" s="164"/>
      <c r="OS14" s="164"/>
      <c r="OT14" s="164"/>
      <c r="OU14" s="164"/>
      <c r="OV14" s="164"/>
      <c r="OW14" s="164"/>
      <c r="OX14" s="164"/>
      <c r="OY14" s="159"/>
      <c r="OZ14" s="159"/>
      <c r="PA14" s="159"/>
      <c r="PB14" s="159"/>
      <c r="PC14" s="159"/>
      <c r="PD14" s="159"/>
      <c r="PE14" s="159"/>
      <c r="PF14" s="159"/>
      <c r="PG14" s="159"/>
      <c r="PH14" s="159"/>
      <c r="PI14" s="159"/>
      <c r="PJ14" s="159"/>
      <c r="PK14" s="159"/>
      <c r="PL14" s="159"/>
      <c r="PM14" s="159"/>
      <c r="PN14" s="159"/>
      <c r="PO14" s="159"/>
      <c r="PP14" s="159"/>
      <c r="PQ14" s="159"/>
      <c r="PR14" s="159"/>
      <c r="PS14" s="159"/>
      <c r="PT14" s="159"/>
      <c r="PU14" s="159"/>
      <c r="PV14" s="159"/>
      <c r="PW14" s="159"/>
      <c r="PX14" s="159"/>
      <c r="PY14" s="159"/>
      <c r="PZ14" s="159"/>
      <c r="QA14" s="159"/>
    </row>
    <row r="15" spans="1:443" ht="20.100000000000001" customHeight="1">
      <c r="A15" s="285">
        <v>7</v>
      </c>
      <c r="B15" s="193" t="str">
        <f>IF('1'!$A$1=1,D15,F15)</f>
        <v>Italy</v>
      </c>
      <c r="C15" s="198"/>
      <c r="D15" s="314" t="s">
        <v>162</v>
      </c>
      <c r="E15" s="314"/>
      <c r="F15" s="314" t="s">
        <v>42</v>
      </c>
      <c r="G15" s="200">
        <v>18331.683770131534</v>
      </c>
      <c r="H15" s="200">
        <v>30246.877340961495</v>
      </c>
      <c r="I15" s="200">
        <v>37892.459135480589</v>
      </c>
      <c r="J15" s="200">
        <v>49709.941786347918</v>
      </c>
      <c r="K15" s="200">
        <v>49025.411689816814</v>
      </c>
      <c r="L15" s="200">
        <v>54118.922572270792</v>
      </c>
      <c r="M15" s="200">
        <v>67995.441639848461</v>
      </c>
      <c r="N15" s="200">
        <v>55154.321767208523</v>
      </c>
      <c r="O15" s="339">
        <v>79063.654646454161</v>
      </c>
      <c r="HU15" s="187"/>
      <c r="HV15" s="187"/>
      <c r="HW15" s="187"/>
      <c r="HX15" s="187"/>
      <c r="HY15" s="187"/>
      <c r="HZ15" s="187"/>
      <c r="IA15" s="187"/>
      <c r="IB15" s="187"/>
      <c r="IC15" s="187"/>
      <c r="OW15" s="256"/>
      <c r="OX15" s="256"/>
      <c r="PI15" s="250"/>
      <c r="PJ15" s="250"/>
      <c r="PK15" s="250"/>
      <c r="PL15" s="250"/>
      <c r="PM15" s="250"/>
    </row>
    <row r="16" spans="1:443" ht="20.100000000000001" customHeight="1">
      <c r="A16" s="285">
        <v>8</v>
      </c>
      <c r="B16" s="193" t="str">
        <f>IF('1'!$A$1=1,D16,F16)</f>
        <v>India</v>
      </c>
      <c r="C16" s="198"/>
      <c r="D16" s="314" t="s">
        <v>202</v>
      </c>
      <c r="E16" s="314"/>
      <c r="F16" s="314" t="s">
        <v>44</v>
      </c>
      <c r="G16" s="200">
        <v>9365.1601523873578</v>
      </c>
      <c r="H16" s="200">
        <v>12091.485054154749</v>
      </c>
      <c r="I16" s="200">
        <v>14305.457100412445</v>
      </c>
      <c r="J16" s="200">
        <v>16397.981751385851</v>
      </c>
      <c r="K16" s="200">
        <v>18820.219396130651</v>
      </c>
      <c r="L16" s="200">
        <v>19190.011546107078</v>
      </c>
      <c r="M16" s="200">
        <v>25845.890283776458</v>
      </c>
      <c r="N16" s="200">
        <v>56105.895790410825</v>
      </c>
      <c r="O16" s="339">
        <v>68462.257691751074</v>
      </c>
    </row>
    <row r="17" spans="1:430" ht="20.100000000000001" customHeight="1">
      <c r="A17" s="285">
        <v>9</v>
      </c>
      <c r="B17" s="193" t="str">
        <f>IF('1'!$A$1=1,D17,F17)</f>
        <v>France</v>
      </c>
      <c r="C17" s="198"/>
      <c r="D17" s="314" t="s">
        <v>165</v>
      </c>
      <c r="E17" s="314"/>
      <c r="F17" s="322" t="s">
        <v>53</v>
      </c>
      <c r="G17" s="200">
        <v>18778.803452650121</v>
      </c>
      <c r="H17" s="200">
        <v>38271.0233939178</v>
      </c>
      <c r="I17" s="200">
        <v>40582.024445383744</v>
      </c>
      <c r="J17" s="200">
        <v>39099.16521216221</v>
      </c>
      <c r="K17" s="200">
        <v>41653.293435006657</v>
      </c>
      <c r="L17" s="200">
        <v>38616.696469374991</v>
      </c>
      <c r="M17" s="200">
        <v>47188.797159782211</v>
      </c>
      <c r="N17" s="200">
        <v>38624.315115968267</v>
      </c>
      <c r="O17" s="339">
        <v>63640.523071331983</v>
      </c>
      <c r="HU17" s="187"/>
      <c r="HV17" s="187"/>
      <c r="HW17" s="187"/>
      <c r="HX17" s="187"/>
      <c r="HY17" s="187"/>
      <c r="HZ17" s="187"/>
      <c r="IA17" s="187"/>
      <c r="IB17" s="187"/>
      <c r="IC17" s="187"/>
      <c r="PJ17" s="155" t="s">
        <v>136</v>
      </c>
      <c r="PK17" s="155"/>
      <c r="PL17" s="155"/>
      <c r="PM17" s="155" t="s">
        <v>137</v>
      </c>
      <c r="PN17" s="155"/>
    </row>
    <row r="18" spans="1:430" ht="20.100000000000001" customHeight="1">
      <c r="A18" s="285">
        <v>10</v>
      </c>
      <c r="B18" s="193" t="str">
        <f>IF('1'!$A$1=1,D18,F18)</f>
        <v>Czech Republic</v>
      </c>
      <c r="C18" s="198"/>
      <c r="D18" s="314" t="s">
        <v>164</v>
      </c>
      <c r="E18" s="314"/>
      <c r="F18" s="314" t="s">
        <v>52</v>
      </c>
      <c r="G18" s="200">
        <v>8639.0000101789974</v>
      </c>
      <c r="H18" s="200">
        <v>14499.153191116522</v>
      </c>
      <c r="I18" s="200">
        <v>20458.297045820815</v>
      </c>
      <c r="J18" s="200">
        <v>25153.971919074447</v>
      </c>
      <c r="K18" s="200">
        <v>27895.460232518657</v>
      </c>
      <c r="L18" s="200">
        <v>24109.101214192531</v>
      </c>
      <c r="M18" s="200">
        <v>36071.882723468028</v>
      </c>
      <c r="N18" s="200">
        <v>42944.998796744308</v>
      </c>
      <c r="O18" s="339">
        <v>61555.124655999687</v>
      </c>
    </row>
    <row r="19" spans="1:430" ht="20.100000000000001" customHeight="1">
      <c r="A19" s="285">
        <v>11</v>
      </c>
      <c r="B19" s="193" t="str">
        <f>IF('1'!$A$1=1,D19,F19)</f>
        <v>Slovakia</v>
      </c>
      <c r="C19" s="198"/>
      <c r="D19" s="314" t="s">
        <v>163</v>
      </c>
      <c r="E19" s="314"/>
      <c r="F19" s="353" t="s">
        <v>51</v>
      </c>
      <c r="G19" s="200">
        <v>7251.6258350789358</v>
      </c>
      <c r="H19" s="200">
        <v>10685.857982422029</v>
      </c>
      <c r="I19" s="200">
        <v>13014.497610895189</v>
      </c>
      <c r="J19" s="200">
        <v>13819.003220098362</v>
      </c>
      <c r="K19" s="200">
        <v>16292.688563201291</v>
      </c>
      <c r="L19" s="200">
        <v>30561.490814744771</v>
      </c>
      <c r="M19" s="200">
        <v>24321.12951014936</v>
      </c>
      <c r="N19" s="200">
        <v>32047.297874931624</v>
      </c>
      <c r="O19" s="339">
        <v>60406.65507971395</v>
      </c>
    </row>
    <row r="20" spans="1:430" ht="20.100000000000001" customHeight="1">
      <c r="A20" s="285">
        <v>12</v>
      </c>
      <c r="B20" s="193" t="str">
        <f>IF('1'!$A$1=1,D20,F20)</f>
        <v>Romania</v>
      </c>
      <c r="C20" s="198"/>
      <c r="D20" s="314" t="s">
        <v>38</v>
      </c>
      <c r="E20" s="314"/>
      <c r="F20" s="319" t="s">
        <v>39</v>
      </c>
      <c r="G20" s="200">
        <v>6377.4798073016391</v>
      </c>
      <c r="H20" s="200">
        <v>8092.9228751775299</v>
      </c>
      <c r="I20" s="200">
        <v>9608.4066624549105</v>
      </c>
      <c r="J20" s="200">
        <v>10677.925771270908</v>
      </c>
      <c r="K20" s="200">
        <v>13217.963787523415</v>
      </c>
      <c r="L20" s="200">
        <v>14817.130376353361</v>
      </c>
      <c r="M20" s="200">
        <v>17794.184837606688</v>
      </c>
      <c r="N20" s="200">
        <v>48020.578321086155</v>
      </c>
      <c r="O20" s="339">
        <v>54979.946351258026</v>
      </c>
    </row>
    <row r="21" spans="1:430" ht="20.100000000000001" customHeight="1">
      <c r="A21" s="285">
        <v>13</v>
      </c>
      <c r="B21" s="193" t="str">
        <f>IF('1'!$A$1=1,D21,F21)</f>
        <v>Greece</v>
      </c>
      <c r="C21" s="228"/>
      <c r="D21" s="314" t="s">
        <v>168</v>
      </c>
      <c r="E21" s="319"/>
      <c r="F21" s="319" t="s">
        <v>57</v>
      </c>
      <c r="G21" s="200">
        <v>5210.8623457283747</v>
      </c>
      <c r="H21" s="200">
        <v>5957.5456153080959</v>
      </c>
      <c r="I21" s="200">
        <v>6457.2450979001942</v>
      </c>
      <c r="J21" s="200">
        <v>7329.1408191366772</v>
      </c>
      <c r="K21" s="200">
        <v>7897.3848165618247</v>
      </c>
      <c r="L21" s="200">
        <v>8558.83804439091</v>
      </c>
      <c r="M21" s="200">
        <v>13402.306407209231</v>
      </c>
      <c r="N21" s="200">
        <v>25274.566236827766</v>
      </c>
      <c r="O21" s="339">
        <v>50296.365266297747</v>
      </c>
    </row>
    <row r="22" spans="1:430" ht="20.100000000000001" customHeight="1">
      <c r="A22" s="285">
        <v>14</v>
      </c>
      <c r="B22" s="193" t="str">
        <f>IF('1'!$A$1=1,D22,F22)</f>
        <v>Lithuania</v>
      </c>
      <c r="C22" s="198"/>
      <c r="D22" s="314" t="s">
        <v>167</v>
      </c>
      <c r="E22" s="314"/>
      <c r="F22" s="322" t="s">
        <v>45</v>
      </c>
      <c r="G22" s="200">
        <v>12005.55187498648</v>
      </c>
      <c r="H22" s="200">
        <v>12505.583406560287</v>
      </c>
      <c r="I22" s="200">
        <v>17930.454248061244</v>
      </c>
      <c r="J22" s="200">
        <v>23834.766715019497</v>
      </c>
      <c r="K22" s="200">
        <v>29424.124460351566</v>
      </c>
      <c r="L22" s="200">
        <v>21691.840382128892</v>
      </c>
      <c r="M22" s="200">
        <v>34797.971746842028</v>
      </c>
      <c r="N22" s="200">
        <v>44837.842641008487</v>
      </c>
      <c r="O22" s="339">
        <v>47322.191156282854</v>
      </c>
    </row>
    <row r="23" spans="1:430" ht="20.100000000000001" customHeight="1">
      <c r="A23" s="285">
        <v>15</v>
      </c>
      <c r="B23" s="193" t="str">
        <f>IF('1'!$A$1=1,D23,F23)</f>
        <v>Hungary</v>
      </c>
      <c r="C23" s="198"/>
      <c r="D23" s="314" t="s">
        <v>49</v>
      </c>
      <c r="E23" s="314"/>
      <c r="F23" s="322" t="s">
        <v>50</v>
      </c>
      <c r="G23" s="200">
        <v>28788.695904253131</v>
      </c>
      <c r="H23" s="200">
        <v>12839.113784496602</v>
      </c>
      <c r="I23" s="200">
        <v>20707.142066367138</v>
      </c>
      <c r="J23" s="200">
        <v>23472.180980706013</v>
      </c>
      <c r="K23" s="200">
        <v>23027.401225960137</v>
      </c>
      <c r="L23" s="200">
        <v>28858.278187866839</v>
      </c>
      <c r="M23" s="200">
        <v>33521.953422203012</v>
      </c>
      <c r="N23" s="200">
        <v>23781.014328367462</v>
      </c>
      <c r="O23" s="339">
        <v>39835.420232797536</v>
      </c>
    </row>
    <row r="24" spans="1:430" ht="30" customHeight="1">
      <c r="A24" s="285">
        <v>16</v>
      </c>
      <c r="B24" s="208" t="str">
        <f>IF('1'!$A$1=1,D24,F24)</f>
        <v>United Kingdom of Great Britain and Northern Ireland</v>
      </c>
      <c r="C24" s="198"/>
      <c r="D24" s="335" t="s">
        <v>54</v>
      </c>
      <c r="E24" s="314"/>
      <c r="F24" s="354" t="s">
        <v>55</v>
      </c>
      <c r="G24" s="200">
        <v>11930.872868016959</v>
      </c>
      <c r="H24" s="200">
        <v>17532.795104592173</v>
      </c>
      <c r="I24" s="200">
        <v>20537.207983384098</v>
      </c>
      <c r="J24" s="200">
        <v>23641.326209083876</v>
      </c>
      <c r="K24" s="200">
        <v>19450.251502245599</v>
      </c>
      <c r="L24" s="200">
        <v>19440.07161612776</v>
      </c>
      <c r="M24" s="200">
        <v>30052.06020270248</v>
      </c>
      <c r="N24" s="200">
        <v>24502.869818073359</v>
      </c>
      <c r="O24" s="339">
        <v>39610.297792274192</v>
      </c>
      <c r="OC24" s="209"/>
    </row>
    <row r="25" spans="1:430" ht="20.100000000000001" customHeight="1">
      <c r="A25" s="285">
        <v>17</v>
      </c>
      <c r="B25" s="193" t="str">
        <f>IF('1'!$A$1=1,D25,F25)</f>
        <v>Netherlands</v>
      </c>
      <c r="C25" s="198"/>
      <c r="D25" s="314" t="s">
        <v>178</v>
      </c>
      <c r="E25" s="314"/>
      <c r="F25" s="322" t="s">
        <v>48</v>
      </c>
      <c r="G25" s="200">
        <v>9162.2913083936946</v>
      </c>
      <c r="H25" s="200">
        <v>13330.208117680786</v>
      </c>
      <c r="I25" s="200">
        <v>16581.411977291704</v>
      </c>
      <c r="J25" s="200">
        <v>20578.54586600636</v>
      </c>
      <c r="K25" s="200">
        <v>19192.440169344627</v>
      </c>
      <c r="L25" s="200">
        <v>19641.55253029276</v>
      </c>
      <c r="M25" s="200">
        <v>26690.529823556739</v>
      </c>
      <c r="N25" s="200">
        <v>34986.383156972974</v>
      </c>
      <c r="O25" s="339">
        <v>37133.770149046017</v>
      </c>
    </row>
    <row r="26" spans="1:430" ht="20.100000000000001" customHeight="1">
      <c r="A26" s="285">
        <v>18</v>
      </c>
      <c r="B26" s="193" t="str">
        <f>IF('1'!$A$1=1,D26,F26)</f>
        <v>Japan</v>
      </c>
      <c r="C26" s="198"/>
      <c r="D26" s="314" t="s">
        <v>62</v>
      </c>
      <c r="E26" s="314"/>
      <c r="F26" s="314" t="s">
        <v>63</v>
      </c>
      <c r="G26" s="200">
        <v>7886.9502639615757</v>
      </c>
      <c r="H26" s="200">
        <v>13357.187524059114</v>
      </c>
      <c r="I26" s="200">
        <v>18361.457949960895</v>
      </c>
      <c r="J26" s="200">
        <v>19128.554805820109</v>
      </c>
      <c r="K26" s="200">
        <v>23969.468718881923</v>
      </c>
      <c r="L26" s="200">
        <v>28565.776842784089</v>
      </c>
      <c r="M26" s="200">
        <v>32680.899447088748</v>
      </c>
      <c r="N26" s="200">
        <v>20489.654015258828</v>
      </c>
      <c r="O26" s="339">
        <v>32631.043392382599</v>
      </c>
    </row>
    <row r="27" spans="1:430" ht="20.100000000000001" customHeight="1">
      <c r="A27" s="285">
        <v>19</v>
      </c>
      <c r="B27" s="193" t="str">
        <f>IF('1'!$A$1=1,D27,F27)</f>
        <v>Spain</v>
      </c>
      <c r="C27" s="198"/>
      <c r="D27" s="314" t="s">
        <v>177</v>
      </c>
      <c r="E27" s="314"/>
      <c r="F27" s="322" t="s">
        <v>43</v>
      </c>
      <c r="G27" s="200">
        <v>9279.343834231724</v>
      </c>
      <c r="H27" s="200">
        <v>12340.108113743127</v>
      </c>
      <c r="I27" s="200">
        <v>14869.236541809922</v>
      </c>
      <c r="J27" s="200">
        <v>16878.611186885701</v>
      </c>
      <c r="K27" s="200">
        <v>21318.474839480888</v>
      </c>
      <c r="L27" s="200">
        <v>19468.514345791638</v>
      </c>
      <c r="M27" s="200">
        <v>26079.246189139769</v>
      </c>
      <c r="N27" s="200">
        <v>22766.329786714949</v>
      </c>
      <c r="O27" s="339">
        <v>31985.950816174303</v>
      </c>
    </row>
    <row r="28" spans="1:430" ht="20.100000000000001" customHeight="1">
      <c r="A28" s="285">
        <v>20</v>
      </c>
      <c r="B28" s="193" t="str">
        <f>IF('1'!$A$1=1,D28,F28)</f>
        <v>Switzerland</v>
      </c>
      <c r="C28" s="198"/>
      <c r="D28" s="314" t="s">
        <v>171</v>
      </c>
      <c r="E28" s="314"/>
      <c r="F28" s="314" t="s">
        <v>59</v>
      </c>
      <c r="G28" s="200">
        <v>9382.2149845101758</v>
      </c>
      <c r="H28" s="200">
        <v>24280.225302471481</v>
      </c>
      <c r="I28" s="200">
        <v>43388.792294954663</v>
      </c>
      <c r="J28" s="200">
        <v>43400.565295626133</v>
      </c>
      <c r="K28" s="200">
        <v>39562.94806568644</v>
      </c>
      <c r="L28" s="200">
        <v>22113.651403207034</v>
      </c>
      <c r="M28" s="200">
        <v>65751.638859697399</v>
      </c>
      <c r="N28" s="200">
        <v>29855.125816368869</v>
      </c>
      <c r="O28" s="339">
        <v>31738.129360559466</v>
      </c>
      <c r="AV28" s="384" t="s">
        <v>150</v>
      </c>
      <c r="AW28" s="384" t="s">
        <v>151</v>
      </c>
      <c r="HW28" s="159" t="s">
        <v>138</v>
      </c>
      <c r="HZ28" s="159" t="s">
        <v>139</v>
      </c>
      <c r="IB28" s="269"/>
      <c r="OF28" s="270" t="s">
        <v>140</v>
      </c>
      <c r="OG28" s="271" t="s">
        <v>141</v>
      </c>
      <c r="OH28" s="271"/>
    </row>
    <row r="29" spans="1:430" ht="20.100000000000001" customHeight="1">
      <c r="A29" s="285">
        <v>21</v>
      </c>
      <c r="B29" s="193" t="str">
        <f>IF('1'!$A$1=1,D29,F29)</f>
        <v>Sweden</v>
      </c>
      <c r="C29" s="198"/>
      <c r="D29" s="314" t="s">
        <v>170</v>
      </c>
      <c r="E29" s="314"/>
      <c r="F29" s="314" t="s">
        <v>61</v>
      </c>
      <c r="G29" s="200">
        <v>8198.5046256769419</v>
      </c>
      <c r="H29" s="200">
        <v>11072.613727448741</v>
      </c>
      <c r="I29" s="200">
        <v>8416.2222027494427</v>
      </c>
      <c r="J29" s="200">
        <v>12455.104512653188</v>
      </c>
      <c r="K29" s="200">
        <v>11527.383741934038</v>
      </c>
      <c r="L29" s="200">
        <v>11091.702605424449</v>
      </c>
      <c r="M29" s="200">
        <v>22734.275463658887</v>
      </c>
      <c r="N29" s="200">
        <v>16771.36733487359</v>
      </c>
      <c r="O29" s="339">
        <v>27353.968623602435</v>
      </c>
    </row>
    <row r="30" spans="1:430" ht="20.100000000000001" customHeight="1">
      <c r="A30" s="285">
        <v>22</v>
      </c>
      <c r="B30" s="193" t="str">
        <f>IF('1'!$A$1=1,D30,F30)</f>
        <v>Republic of Korea</v>
      </c>
      <c r="C30" s="198"/>
      <c r="D30" s="314" t="s">
        <v>65</v>
      </c>
      <c r="E30" s="314"/>
      <c r="F30" s="355" t="s">
        <v>66</v>
      </c>
      <c r="G30" s="200">
        <v>5106.6894187994503</v>
      </c>
      <c r="H30" s="200">
        <v>6187.5796424370346</v>
      </c>
      <c r="I30" s="200">
        <v>8046.1968728198553</v>
      </c>
      <c r="J30" s="200">
        <v>11028.922288297959</v>
      </c>
      <c r="K30" s="200">
        <v>11111.633176802785</v>
      </c>
      <c r="L30" s="200">
        <v>13121.654389237839</v>
      </c>
      <c r="M30" s="200">
        <v>18376.93302759271</v>
      </c>
      <c r="N30" s="200">
        <v>16522.707282901898</v>
      </c>
      <c r="O30" s="339">
        <v>23877.379452929414</v>
      </c>
    </row>
    <row r="31" spans="1:430" ht="20.100000000000001" customHeight="1">
      <c r="A31" s="285">
        <v>23</v>
      </c>
      <c r="B31" s="193" t="str">
        <f>IF('1'!$A$1=1,D31,F31)</f>
        <v>Belgium</v>
      </c>
      <c r="C31" s="198"/>
      <c r="D31" s="314" t="s">
        <v>179</v>
      </c>
      <c r="E31" s="314"/>
      <c r="F31" s="322" t="s">
        <v>56</v>
      </c>
      <c r="G31" s="200">
        <v>7524.1189561162646</v>
      </c>
      <c r="H31" s="200">
        <v>10897.698922668722</v>
      </c>
      <c r="I31" s="200">
        <v>13221.464373155415</v>
      </c>
      <c r="J31" s="200">
        <v>14241.625297277362</v>
      </c>
      <c r="K31" s="200">
        <v>13541.075900633336</v>
      </c>
      <c r="L31" s="200">
        <v>13649.584845784386</v>
      </c>
      <c r="M31" s="200">
        <v>19829.807134981893</v>
      </c>
      <c r="N31" s="200">
        <v>17309.972319103708</v>
      </c>
      <c r="O31" s="339">
        <v>23702.274592887763</v>
      </c>
    </row>
    <row r="32" spans="1:430" ht="20.100000000000001" customHeight="1">
      <c r="A32" s="285">
        <v>24</v>
      </c>
      <c r="B32" s="193" t="str">
        <f>IF('1'!$A$1=1,D32,F32)</f>
        <v>Pakistan</v>
      </c>
      <c r="C32" s="314"/>
      <c r="D32" s="314" t="s">
        <v>205</v>
      </c>
      <c r="E32" s="228"/>
      <c r="F32" s="322" t="s">
        <v>207</v>
      </c>
      <c r="G32" s="200">
        <v>1279.5658585454053</v>
      </c>
      <c r="H32" s="200">
        <v>1158.6630043283585</v>
      </c>
      <c r="I32" s="200">
        <v>1452.5997396953926</v>
      </c>
      <c r="J32" s="200">
        <v>1709.5505614281449</v>
      </c>
      <c r="K32" s="200">
        <v>1952.594318237569</v>
      </c>
      <c r="L32" s="200">
        <v>2116.0880598064018</v>
      </c>
      <c r="M32" s="200">
        <v>2484.5390350393736</v>
      </c>
      <c r="N32" s="200">
        <v>2078.5132994878386</v>
      </c>
      <c r="O32" s="339">
        <v>20211.475526899292</v>
      </c>
    </row>
    <row r="33" spans="1:429" ht="20.100000000000001" customHeight="1">
      <c r="A33" s="285">
        <v>25</v>
      </c>
      <c r="B33" s="193" t="str">
        <f>IF('1'!$A$1=1,D33,F33)</f>
        <v>Viet Nam</v>
      </c>
      <c r="C33" s="198"/>
      <c r="D33" s="314" t="s">
        <v>182</v>
      </c>
      <c r="E33" s="314"/>
      <c r="F33" s="312" t="s">
        <v>72</v>
      </c>
      <c r="G33" s="200">
        <v>2954.3712013620921</v>
      </c>
      <c r="H33" s="200">
        <v>3395.4486168928852</v>
      </c>
      <c r="I33" s="200">
        <v>4597.0161652279457</v>
      </c>
      <c r="J33" s="200">
        <v>4767.2628321442999</v>
      </c>
      <c r="K33" s="200">
        <v>4449.5063239053679</v>
      </c>
      <c r="L33" s="200">
        <v>2688.5610797386539</v>
      </c>
      <c r="M33" s="200">
        <v>4980.2139220048457</v>
      </c>
      <c r="N33" s="200">
        <v>10156.944489333539</v>
      </c>
      <c r="O33" s="339">
        <v>19039.055508972968</v>
      </c>
    </row>
    <row r="34" spans="1:429" ht="20.100000000000001" customHeight="1">
      <c r="A34" s="285">
        <v>26</v>
      </c>
      <c r="B34" s="193" t="str">
        <f>IF('1'!$A$1=1,D34,F34)</f>
        <v>Austria</v>
      </c>
      <c r="C34" s="198"/>
      <c r="D34" s="314" t="s">
        <v>169</v>
      </c>
      <c r="E34" s="314"/>
      <c r="F34" s="322" t="s">
        <v>60</v>
      </c>
      <c r="G34" s="200">
        <v>7372.6547329617106</v>
      </c>
      <c r="H34" s="200">
        <v>10868.639348725539</v>
      </c>
      <c r="I34" s="200">
        <v>11589.12577320452</v>
      </c>
      <c r="J34" s="200">
        <v>14896.884344699243</v>
      </c>
      <c r="K34" s="200">
        <v>15490.686565960674</v>
      </c>
      <c r="L34" s="200">
        <v>13908.276046805757</v>
      </c>
      <c r="M34" s="200">
        <v>21810.546676095542</v>
      </c>
      <c r="N34" s="200">
        <v>14495.222614666469</v>
      </c>
      <c r="O34" s="339">
        <v>17798.132942818571</v>
      </c>
    </row>
    <row r="35" spans="1:429" ht="20.100000000000001" customHeight="1">
      <c r="A35" s="285">
        <v>27</v>
      </c>
      <c r="B35" s="193" t="str">
        <f>IF('1'!$A$1=1,D35,F35)</f>
        <v>Norway</v>
      </c>
      <c r="C35" s="198"/>
      <c r="D35" s="314" t="s">
        <v>193</v>
      </c>
      <c r="E35" s="314"/>
      <c r="F35" s="314" t="s">
        <v>142</v>
      </c>
      <c r="G35" s="200">
        <v>15877.498078996505</v>
      </c>
      <c r="H35" s="200">
        <v>4145.9958652175746</v>
      </c>
      <c r="I35" s="200">
        <v>5440.939802556115</v>
      </c>
      <c r="J35" s="200">
        <v>5973.4825605527458</v>
      </c>
      <c r="K35" s="200">
        <v>6483.8691428914362</v>
      </c>
      <c r="L35" s="200">
        <v>7478.2438956323513</v>
      </c>
      <c r="M35" s="200">
        <v>10043.759798467823</v>
      </c>
      <c r="N35" s="200">
        <v>8583.1394292323712</v>
      </c>
      <c r="O35" s="339">
        <v>12290.764958645566</v>
      </c>
    </row>
    <row r="36" spans="1:429" ht="20.100000000000001" customHeight="1">
      <c r="A36" s="285">
        <v>28</v>
      </c>
      <c r="B36" s="193" t="str">
        <f>IF('1'!$A$1=1,D36,F36)</f>
        <v>Saudi Arabia</v>
      </c>
      <c r="C36" s="198"/>
      <c r="D36" s="337" t="s">
        <v>181</v>
      </c>
      <c r="E36" s="314"/>
      <c r="F36" s="355" t="s">
        <v>70</v>
      </c>
      <c r="G36" s="200">
        <v>5481.6004650045797</v>
      </c>
      <c r="H36" s="200">
        <v>7751.698689349947</v>
      </c>
      <c r="I36" s="200">
        <v>10410.39210934316</v>
      </c>
      <c r="J36" s="200">
        <v>11203.498880634454</v>
      </c>
      <c r="K36" s="200">
        <v>10960.813004045149</v>
      </c>
      <c r="L36" s="200">
        <v>12435.416160569897</v>
      </c>
      <c r="M36" s="200">
        <v>15552.104332981689</v>
      </c>
      <c r="N36" s="200">
        <v>10243.886438127485</v>
      </c>
      <c r="O36" s="339">
        <v>12243.642755644581</v>
      </c>
    </row>
    <row r="37" spans="1:429" ht="20.100000000000001" customHeight="1">
      <c r="A37" s="285">
        <v>29</v>
      </c>
      <c r="B37" s="193" t="str">
        <f>IF('1'!$A$1=1,D37,F37)</f>
        <v>Canada</v>
      </c>
      <c r="C37" s="198"/>
      <c r="D37" s="337" t="s">
        <v>146</v>
      </c>
      <c r="E37" s="314"/>
      <c r="F37" s="355" t="s">
        <v>147</v>
      </c>
      <c r="G37" s="200">
        <v>4517.3647149380395</v>
      </c>
      <c r="H37" s="200">
        <v>5535.5807793068852</v>
      </c>
      <c r="I37" s="200">
        <v>7963.6088829194105</v>
      </c>
      <c r="J37" s="200">
        <v>9068.5903116062109</v>
      </c>
      <c r="K37" s="200">
        <v>4970.5267827497546</v>
      </c>
      <c r="L37" s="200">
        <v>5419.8631090725712</v>
      </c>
      <c r="M37" s="200">
        <v>7055.6070915959172</v>
      </c>
      <c r="N37" s="200">
        <v>5451.2657082255655</v>
      </c>
      <c r="O37" s="339">
        <v>11902.920256743893</v>
      </c>
    </row>
    <row r="38" spans="1:429" ht="20.100000000000001" customHeight="1">
      <c r="A38" s="285">
        <v>30</v>
      </c>
      <c r="B38" s="193" t="str">
        <f>IF('1'!$A$1=1,D38,F38)</f>
        <v>Israel</v>
      </c>
      <c r="C38" s="198"/>
      <c r="D38" s="336" t="s">
        <v>183</v>
      </c>
      <c r="E38" s="314"/>
      <c r="F38" s="336" t="s">
        <v>71</v>
      </c>
      <c r="G38" s="200">
        <v>3718.2972647041706</v>
      </c>
      <c r="H38" s="200">
        <v>4569.9111668805635</v>
      </c>
      <c r="I38" s="200">
        <v>4360.4355365005376</v>
      </c>
      <c r="J38" s="200">
        <v>5587.188698226284</v>
      </c>
      <c r="K38" s="200">
        <v>4983.0186334606424</v>
      </c>
      <c r="L38" s="200">
        <v>4539.7169660076925</v>
      </c>
      <c r="M38" s="200">
        <v>5954.6881079276172</v>
      </c>
      <c r="N38" s="200">
        <v>9264.0042631269516</v>
      </c>
      <c r="O38" s="339">
        <v>10704.503826452556</v>
      </c>
    </row>
    <row r="39" spans="1:429" ht="20.100000000000001" customHeight="1">
      <c r="A39" s="285">
        <v>31</v>
      </c>
      <c r="B39" s="193" t="str">
        <f>IF('1'!$A$1=1,D39,F39)</f>
        <v>Latvia</v>
      </c>
      <c r="C39" s="228"/>
      <c r="D39" s="310" t="s">
        <v>172</v>
      </c>
      <c r="E39" s="319"/>
      <c r="F39" s="356" t="s">
        <v>68</v>
      </c>
      <c r="G39" s="200">
        <v>1735.3991317484818</v>
      </c>
      <c r="H39" s="200">
        <v>2685.7614482208869</v>
      </c>
      <c r="I39" s="200">
        <v>3639.7898169021983</v>
      </c>
      <c r="J39" s="200">
        <v>3930.7976059084731</v>
      </c>
      <c r="K39" s="200">
        <v>4053.226331525143</v>
      </c>
      <c r="L39" s="200">
        <v>4149.1885071824254</v>
      </c>
      <c r="M39" s="200">
        <v>5328.0272319164433</v>
      </c>
      <c r="N39" s="200">
        <v>7577.2804985621824</v>
      </c>
      <c r="O39" s="339">
        <v>10548.040784845833</v>
      </c>
    </row>
    <row r="40" spans="1:429" ht="20.100000000000001" customHeight="1">
      <c r="A40" s="285">
        <v>32</v>
      </c>
      <c r="B40" s="193" t="str">
        <f>IF('1'!$A$1=1,D40,F40)</f>
        <v>Finland</v>
      </c>
      <c r="C40" s="198"/>
      <c r="D40" s="337" t="s">
        <v>203</v>
      </c>
      <c r="E40" s="314"/>
      <c r="F40" s="337" t="s">
        <v>143</v>
      </c>
      <c r="G40" s="200">
        <v>4533.8027401549698</v>
      </c>
      <c r="H40" s="200">
        <v>5149.367606249637</v>
      </c>
      <c r="I40" s="200">
        <v>5820.987149600066</v>
      </c>
      <c r="J40" s="200">
        <v>7856.7516423621</v>
      </c>
      <c r="K40" s="200">
        <v>6549.0635253550408</v>
      </c>
      <c r="L40" s="200">
        <v>6277.5371021286301</v>
      </c>
      <c r="M40" s="200">
        <v>8005.308483466697</v>
      </c>
      <c r="N40" s="200">
        <v>7627.4537506210454</v>
      </c>
      <c r="O40" s="339">
        <v>10159.380970224245</v>
      </c>
    </row>
    <row r="41" spans="1:429" ht="20.100000000000001" customHeight="1">
      <c r="A41" s="285">
        <v>33</v>
      </c>
      <c r="B41" s="193" t="str">
        <f>IF('1'!$A$1=1,D41,F41)</f>
        <v>Azerbaijan</v>
      </c>
      <c r="C41" s="198"/>
      <c r="D41" s="314" t="s">
        <v>173</v>
      </c>
      <c r="E41" s="314"/>
      <c r="F41" s="319" t="s">
        <v>69</v>
      </c>
      <c r="G41" s="200">
        <v>665.76105917318785</v>
      </c>
      <c r="H41" s="200">
        <v>1004.894050292722</v>
      </c>
      <c r="I41" s="200">
        <v>11061.887236455264</v>
      </c>
      <c r="J41" s="200">
        <v>12613.484117208318</v>
      </c>
      <c r="K41" s="200">
        <v>9805.5006066240294</v>
      </c>
      <c r="L41" s="200">
        <v>8667.8286968457651</v>
      </c>
      <c r="M41" s="200">
        <v>18651.593514644257</v>
      </c>
      <c r="N41" s="200">
        <v>14937.085605234412</v>
      </c>
      <c r="O41" s="339">
        <v>10059.339294129777</v>
      </c>
    </row>
    <row r="42" spans="1:429" ht="20.100000000000001" customHeight="1">
      <c r="A42" s="285">
        <v>34</v>
      </c>
      <c r="B42" s="193" t="str">
        <f>IF('1'!$A$1=1,D42,F42)</f>
        <v>Malaysia</v>
      </c>
      <c r="C42" s="198"/>
      <c r="D42" s="314" t="s">
        <v>206</v>
      </c>
      <c r="E42" s="314"/>
      <c r="F42" s="319" t="s">
        <v>208</v>
      </c>
      <c r="G42" s="200">
        <v>2543.8999838944301</v>
      </c>
      <c r="H42" s="200">
        <v>3702.5965654436372</v>
      </c>
      <c r="I42" s="200">
        <v>4432.6039461271121</v>
      </c>
      <c r="J42" s="200">
        <v>5610.0437219555997</v>
      </c>
      <c r="K42" s="200">
        <v>5417.5805160464815</v>
      </c>
      <c r="L42" s="200">
        <v>5842.8761162813371</v>
      </c>
      <c r="M42" s="200">
        <v>6759.7511772101243</v>
      </c>
      <c r="N42" s="200">
        <v>6758.4645204670051</v>
      </c>
      <c r="O42" s="339">
        <v>9888.7209263961267</v>
      </c>
    </row>
    <row r="43" spans="1:429" ht="20.100000000000001" customHeight="1">
      <c r="A43" s="285">
        <v>35</v>
      </c>
      <c r="B43" s="193" t="str">
        <f>IF('1'!$A$1=1,D43,F43)</f>
        <v>Kazakhstan</v>
      </c>
      <c r="C43" s="198"/>
      <c r="D43" s="314" t="s">
        <v>184</v>
      </c>
      <c r="E43" s="314"/>
      <c r="F43" s="322" t="s">
        <v>67</v>
      </c>
      <c r="G43" s="200">
        <v>4319.3389773076242</v>
      </c>
      <c r="H43" s="200">
        <v>8938.9521346040219</v>
      </c>
      <c r="I43" s="200">
        <v>11292.596753986447</v>
      </c>
      <c r="J43" s="200">
        <v>12406.420191056361</v>
      </c>
      <c r="K43" s="200">
        <v>12429.368561642246</v>
      </c>
      <c r="L43" s="200">
        <v>11445.321095786294</v>
      </c>
      <c r="M43" s="200">
        <v>19490.303574854996</v>
      </c>
      <c r="N43" s="200">
        <v>16357.387545723932</v>
      </c>
      <c r="O43" s="339">
        <v>9692.4513923327595</v>
      </c>
    </row>
    <row r="44" spans="1:429" ht="20.100000000000001" hidden="1" customHeight="1">
      <c r="A44" s="285"/>
      <c r="B44" s="193" t="str">
        <f>IF('1'!$A$1=1,D44,F44)</f>
        <v>Belarus</v>
      </c>
      <c r="C44" s="198"/>
      <c r="D44" s="314" t="s">
        <v>204</v>
      </c>
      <c r="E44" s="314"/>
      <c r="F44" s="314" t="s">
        <v>135</v>
      </c>
      <c r="G44" s="200">
        <v>53386.214756339235</v>
      </c>
      <c r="H44" s="200">
        <v>70960.295783498179</v>
      </c>
      <c r="I44" s="200">
        <v>85039.455088709976</v>
      </c>
      <c r="J44" s="200">
        <v>103054.75989340586</v>
      </c>
      <c r="K44" s="200">
        <v>95446.754197618837</v>
      </c>
      <c r="L44" s="200">
        <v>77456.236832230017</v>
      </c>
      <c r="M44" s="200">
        <v>129665.22309875695</v>
      </c>
      <c r="N44" s="200">
        <v>38979.418917430754</v>
      </c>
      <c r="O44" s="339">
        <v>722.1761573768656</v>
      </c>
      <c r="HB44" s="242"/>
      <c r="HC44" s="242"/>
      <c r="HD44" s="159"/>
      <c r="HE44" s="159"/>
      <c r="HF44" s="159"/>
      <c r="HG44" s="159"/>
      <c r="HH44" s="159"/>
      <c r="HI44" s="159"/>
      <c r="HW44" s="197" t="s">
        <v>104</v>
      </c>
      <c r="HX44" s="171"/>
      <c r="HY44" s="171"/>
      <c r="HZ44" s="187"/>
      <c r="IA44" s="187"/>
      <c r="IB44" s="187"/>
      <c r="IC44" s="187"/>
      <c r="PI44" s="250"/>
      <c r="PJ44" s="250"/>
      <c r="PK44" s="250"/>
      <c r="PL44" s="250"/>
      <c r="PM44" s="250"/>
    </row>
    <row r="45" spans="1:429" ht="20.100000000000001" customHeight="1">
      <c r="A45" s="286"/>
      <c r="B45" s="211" t="str">
        <f>IF('1'!$A$1=1,D45,F45)</f>
        <v>russian federation</v>
      </c>
      <c r="C45" s="358"/>
      <c r="D45" s="338" t="s">
        <v>153</v>
      </c>
      <c r="E45" s="338"/>
      <c r="F45" s="359" t="s">
        <v>154</v>
      </c>
      <c r="G45" s="272">
        <v>161868.18075032852</v>
      </c>
      <c r="H45" s="272">
        <v>130858.47031420481</v>
      </c>
      <c r="I45" s="272">
        <v>190731.22045877069</v>
      </c>
      <c r="J45" s="272">
        <v>218362.65618135702</v>
      </c>
      <c r="K45" s="272">
        <v>176241.45628149481</v>
      </c>
      <c r="L45" s="272">
        <v>117214.08559970418</v>
      </c>
      <c r="M45" s="272">
        <v>163482.26636261289</v>
      </c>
      <c r="N45" s="272">
        <v>43973.385007495934</v>
      </c>
      <c r="O45" s="340">
        <v>166.58439299958522</v>
      </c>
      <c r="HB45" s="242"/>
      <c r="HC45" s="242"/>
      <c r="HD45" s="159"/>
      <c r="HE45" s="159"/>
      <c r="HF45" s="159"/>
      <c r="HG45" s="159"/>
      <c r="HH45" s="159"/>
      <c r="HI45" s="159"/>
      <c r="HU45" s="187"/>
      <c r="HV45" s="187"/>
      <c r="HW45" s="187"/>
      <c r="HX45" s="187"/>
      <c r="HY45" s="187"/>
      <c r="HZ45" s="187"/>
      <c r="IA45" s="187"/>
      <c r="IB45" s="187"/>
      <c r="IC45" s="187"/>
      <c r="PI45" s="250"/>
      <c r="PJ45" s="153"/>
      <c r="PK45" s="153"/>
      <c r="PL45" s="250"/>
      <c r="PM45" s="250"/>
    </row>
    <row r="46" spans="1:429" ht="6" customHeight="1"/>
    <row r="47" spans="1:429" ht="2.4" hidden="1" customHeight="1"/>
    <row r="48" spans="1:429" ht="1.8" hidden="1" customHeight="1"/>
    <row r="49" spans="1:443" ht="1.2" hidden="1" customHeight="1">
      <c r="B49" s="193">
        <f>IF('[13]1'!$A$1=1,D49,F49)</f>
        <v>0</v>
      </c>
    </row>
    <row r="50" spans="1:443" s="268" customFormat="1" ht="17.100000000000001" customHeight="1">
      <c r="A50" s="273" t="str">
        <f>IF('1'!$A$1=1,C50,E50)</f>
        <v>*According to State Statistics Service of Ukraine data</v>
      </c>
      <c r="B50" s="199"/>
      <c r="C50" s="274" t="s">
        <v>73</v>
      </c>
      <c r="D50" s="274"/>
      <c r="E50" s="274" t="s">
        <v>74</v>
      </c>
      <c r="F50" s="274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267"/>
      <c r="AL50" s="267"/>
      <c r="AM50" s="267"/>
      <c r="AN50" s="267"/>
      <c r="AO50" s="267"/>
      <c r="AP50" s="267"/>
      <c r="AQ50" s="267"/>
      <c r="AR50" s="267"/>
      <c r="AS50" s="267"/>
      <c r="AT50" s="382"/>
      <c r="AU50" s="382"/>
      <c r="AV50" s="382"/>
      <c r="AW50" s="382"/>
      <c r="AX50" s="382"/>
      <c r="AY50" s="245"/>
      <c r="AZ50" s="245"/>
      <c r="BA50" s="245"/>
      <c r="BB50" s="245"/>
      <c r="BC50" s="245"/>
      <c r="BD50" s="245"/>
      <c r="BE50" s="245"/>
      <c r="BF50" s="245"/>
      <c r="BG50" s="245"/>
      <c r="BH50" s="245"/>
      <c r="BI50" s="245"/>
      <c r="BJ50" s="245"/>
      <c r="BK50" s="245"/>
      <c r="BL50" s="245"/>
      <c r="BM50" s="245"/>
      <c r="BN50" s="245"/>
      <c r="BO50" s="245"/>
      <c r="BP50" s="245"/>
      <c r="BQ50" s="245"/>
      <c r="BR50" s="245"/>
      <c r="BS50" s="245"/>
      <c r="BT50" s="245"/>
      <c r="BU50" s="245"/>
      <c r="BV50" s="245"/>
      <c r="BW50" s="245"/>
      <c r="BX50" s="245"/>
      <c r="BY50" s="267"/>
      <c r="BZ50" s="267"/>
      <c r="CA50" s="267"/>
      <c r="CB50" s="267"/>
      <c r="CC50" s="267"/>
      <c r="CD50" s="267"/>
      <c r="CE50" s="267"/>
      <c r="CF50" s="267"/>
      <c r="CG50" s="245"/>
      <c r="CH50" s="245"/>
      <c r="CI50" s="245"/>
      <c r="CJ50" s="245"/>
      <c r="CK50" s="245"/>
      <c r="CL50" s="245"/>
      <c r="CM50" s="267"/>
      <c r="CN50" s="267"/>
      <c r="CO50" s="267"/>
      <c r="CP50" s="267"/>
      <c r="CQ50" s="267"/>
      <c r="CR50" s="267"/>
      <c r="CS50" s="267"/>
      <c r="CT50" s="267"/>
      <c r="CU50" s="267"/>
      <c r="CV50" s="267"/>
      <c r="CW50" s="267"/>
      <c r="CX50" s="267"/>
      <c r="CY50" s="267"/>
      <c r="CZ50" s="267"/>
      <c r="DA50" s="267"/>
      <c r="DB50" s="267"/>
      <c r="DC50" s="267"/>
      <c r="DD50" s="267"/>
      <c r="DE50" s="267"/>
      <c r="DF50" s="267"/>
      <c r="DG50" s="267"/>
      <c r="DH50" s="267"/>
      <c r="DI50" s="267"/>
      <c r="DJ50" s="267"/>
      <c r="DK50" s="267"/>
      <c r="DL50" s="267"/>
      <c r="DM50" s="267"/>
      <c r="DN50" s="267"/>
      <c r="DO50" s="267"/>
      <c r="DP50" s="267"/>
      <c r="DQ50" s="267"/>
      <c r="DR50" s="267"/>
      <c r="DS50" s="267"/>
      <c r="DT50" s="267"/>
      <c r="DU50" s="267"/>
      <c r="DV50" s="267"/>
      <c r="DW50" s="267"/>
      <c r="DX50" s="267"/>
      <c r="DY50" s="267"/>
      <c r="DZ50" s="267"/>
      <c r="EA50" s="267"/>
      <c r="EB50" s="267"/>
      <c r="EC50" s="267"/>
      <c r="ED50" s="267"/>
      <c r="EE50" s="267"/>
      <c r="EF50" s="267"/>
      <c r="EG50" s="267"/>
      <c r="EH50" s="267"/>
      <c r="EI50" s="267"/>
      <c r="EJ50" s="267"/>
      <c r="EK50" s="267"/>
      <c r="EL50" s="267"/>
      <c r="EM50" s="245"/>
      <c r="EN50" s="245"/>
      <c r="EO50" s="245"/>
      <c r="EP50" s="245"/>
      <c r="EQ50" s="245"/>
      <c r="ER50" s="245"/>
      <c r="ES50" s="245"/>
      <c r="ET50" s="245"/>
      <c r="EU50" s="245"/>
      <c r="EV50" s="245"/>
      <c r="EW50" s="267"/>
      <c r="EX50" s="267"/>
      <c r="EY50" s="267"/>
      <c r="EZ50" s="267"/>
      <c r="FA50" s="267"/>
      <c r="FB50" s="267"/>
      <c r="FC50" s="267"/>
      <c r="FD50" s="267"/>
      <c r="FE50" s="267"/>
      <c r="FF50" s="267"/>
      <c r="FG50" s="267"/>
      <c r="FH50" s="267"/>
      <c r="FI50" s="267"/>
      <c r="FJ50" s="267"/>
      <c r="FK50" s="267"/>
      <c r="FL50" s="267"/>
      <c r="FM50" s="267"/>
      <c r="FN50" s="267"/>
      <c r="FO50" s="267"/>
      <c r="FP50" s="267"/>
      <c r="FQ50" s="267"/>
      <c r="FR50" s="267"/>
      <c r="FS50" s="267"/>
      <c r="FT50" s="267"/>
      <c r="FU50" s="267"/>
      <c r="FV50" s="267"/>
      <c r="FW50" s="267"/>
      <c r="FX50" s="267"/>
      <c r="FY50" s="267"/>
      <c r="FZ50" s="267"/>
      <c r="GA50" s="267"/>
      <c r="GB50" s="267"/>
      <c r="GC50" s="267"/>
      <c r="GD50" s="267"/>
      <c r="GE50" s="267"/>
      <c r="GF50" s="267"/>
      <c r="GG50" s="267"/>
      <c r="GH50" s="267"/>
      <c r="GI50" s="267"/>
      <c r="GJ50" s="267"/>
      <c r="GK50" s="267"/>
      <c r="GL50" s="267"/>
      <c r="GM50" s="267"/>
      <c r="GN50" s="267"/>
      <c r="GO50" s="267"/>
      <c r="GP50" s="267"/>
      <c r="GQ50" s="267"/>
      <c r="GR50" s="267"/>
      <c r="GS50" s="267"/>
      <c r="GT50" s="267"/>
      <c r="GU50" s="267"/>
      <c r="GV50" s="267"/>
      <c r="GW50" s="267"/>
      <c r="GX50" s="267"/>
      <c r="GY50" s="267"/>
      <c r="GZ50" s="267"/>
      <c r="HA50" s="267"/>
      <c r="HB50" s="267"/>
      <c r="HC50" s="267"/>
      <c r="HD50" s="245"/>
      <c r="HE50" s="245"/>
      <c r="HF50" s="245"/>
      <c r="HG50" s="245"/>
      <c r="HH50" s="245"/>
      <c r="HI50" s="245"/>
      <c r="HJ50" s="245"/>
      <c r="HK50" s="159"/>
      <c r="HL50" s="159"/>
      <c r="HM50" s="159"/>
      <c r="HN50" s="159"/>
      <c r="HO50" s="159"/>
      <c r="HP50" s="159"/>
      <c r="HQ50" s="159"/>
      <c r="HR50" s="159"/>
      <c r="HS50" s="159"/>
      <c r="HT50" s="159"/>
      <c r="HU50" s="159"/>
      <c r="HV50" s="159"/>
      <c r="HW50" s="159"/>
      <c r="HX50" s="159"/>
      <c r="HY50" s="159"/>
      <c r="HZ50" s="159"/>
      <c r="IA50" s="159"/>
      <c r="IB50" s="159"/>
      <c r="IC50" s="159"/>
      <c r="ID50" s="159"/>
      <c r="IE50" s="159"/>
      <c r="IF50" s="159"/>
      <c r="IG50" s="159"/>
      <c r="IH50" s="159"/>
      <c r="II50" s="159"/>
      <c r="IJ50" s="159"/>
      <c r="IK50" s="159"/>
      <c r="IL50" s="159"/>
      <c r="IM50" s="159"/>
      <c r="IN50" s="159"/>
      <c r="IO50" s="159"/>
      <c r="IP50" s="159"/>
      <c r="IQ50" s="159"/>
      <c r="IR50" s="159"/>
      <c r="IS50" s="159"/>
      <c r="IT50" s="159"/>
      <c r="IU50" s="159"/>
      <c r="IV50" s="159"/>
      <c r="IW50" s="159"/>
      <c r="IX50" s="159"/>
      <c r="IY50" s="159"/>
      <c r="IZ50" s="159"/>
      <c r="JA50" s="159"/>
      <c r="JB50" s="159"/>
      <c r="JC50" s="159"/>
      <c r="JD50" s="159"/>
      <c r="JE50" s="159"/>
      <c r="JF50" s="159"/>
      <c r="JG50" s="159"/>
      <c r="JH50" s="159"/>
      <c r="JI50" s="159"/>
      <c r="JJ50" s="159"/>
      <c r="JK50" s="159"/>
      <c r="JL50" s="159"/>
      <c r="JM50" s="159"/>
      <c r="JN50" s="159"/>
      <c r="JO50" s="159"/>
      <c r="JP50" s="159"/>
      <c r="KU50" s="159"/>
      <c r="KV50" s="159"/>
      <c r="KW50" s="159"/>
      <c r="KX50" s="250"/>
      <c r="KY50" s="159"/>
      <c r="KZ50" s="159"/>
      <c r="LA50" s="159"/>
      <c r="LB50" s="159"/>
      <c r="LC50" s="159"/>
      <c r="LD50" s="159"/>
      <c r="LE50" s="159"/>
      <c r="LF50" s="159"/>
      <c r="LG50" s="159"/>
      <c r="LH50" s="159"/>
      <c r="LI50" s="159"/>
      <c r="LJ50" s="159"/>
      <c r="LK50" s="159"/>
      <c r="LL50" s="159"/>
      <c r="LM50" s="159"/>
      <c r="LN50" s="159"/>
      <c r="LO50" s="159"/>
      <c r="LP50" s="159"/>
      <c r="LQ50" s="159"/>
      <c r="LR50" s="159"/>
      <c r="LS50" s="159"/>
      <c r="LT50" s="159"/>
      <c r="LU50" s="159"/>
      <c r="LV50" s="159"/>
      <c r="LW50" s="159"/>
      <c r="LX50" s="159"/>
      <c r="LY50" s="159"/>
      <c r="LZ50" s="159"/>
      <c r="MA50" s="159"/>
      <c r="MB50" s="159"/>
      <c r="MC50" s="159"/>
      <c r="MD50" s="159"/>
      <c r="ME50" s="159"/>
      <c r="MF50" s="159"/>
      <c r="MG50" s="159"/>
      <c r="MH50" s="159"/>
      <c r="MI50" s="159"/>
      <c r="MJ50" s="159"/>
      <c r="MK50" s="159"/>
      <c r="ML50" s="159"/>
      <c r="MM50" s="159"/>
      <c r="MN50" s="159"/>
      <c r="MO50" s="159"/>
      <c r="MP50" s="159"/>
      <c r="MQ50" s="159"/>
      <c r="MR50" s="246"/>
      <c r="MS50" s="246"/>
      <c r="MT50" s="246"/>
      <c r="MU50" s="246"/>
      <c r="MV50" s="246"/>
      <c r="MW50" s="246"/>
      <c r="MX50" s="246"/>
      <c r="MY50" s="246"/>
      <c r="MZ50" s="246"/>
      <c r="NA50" s="246"/>
      <c r="NB50" s="246"/>
      <c r="NC50" s="246"/>
      <c r="ND50" s="246"/>
      <c r="NE50" s="246"/>
      <c r="NF50" s="246"/>
      <c r="NG50" s="246"/>
      <c r="NH50" s="246"/>
      <c r="NI50" s="246"/>
      <c r="NJ50" s="246"/>
      <c r="NK50" s="246"/>
      <c r="NL50" s="246"/>
      <c r="NM50" s="246"/>
      <c r="NN50" s="246"/>
      <c r="NO50" s="246"/>
      <c r="NP50" s="246"/>
      <c r="NQ50" s="246"/>
      <c r="NR50" s="246"/>
      <c r="NS50" s="246"/>
      <c r="NT50" s="246"/>
      <c r="NU50" s="246"/>
      <c r="NV50" s="246"/>
      <c r="NW50" s="246"/>
      <c r="NX50" s="246"/>
      <c r="NY50" s="246"/>
      <c r="NZ50" s="246"/>
      <c r="OA50" s="246"/>
      <c r="OB50" s="246"/>
      <c r="OC50" s="246"/>
      <c r="OD50" s="159"/>
      <c r="OE50" s="159"/>
      <c r="OF50" s="159"/>
      <c r="OG50" s="164"/>
      <c r="OH50" s="164"/>
      <c r="OI50" s="164"/>
      <c r="OJ50" s="164"/>
      <c r="OK50" s="164"/>
      <c r="OL50" s="164"/>
      <c r="OM50" s="164"/>
      <c r="ON50" s="164"/>
      <c r="OO50" s="164"/>
      <c r="OP50" s="164"/>
      <c r="OQ50" s="164"/>
      <c r="OR50" s="164"/>
      <c r="OS50" s="164"/>
      <c r="OT50" s="164"/>
      <c r="OU50" s="164"/>
      <c r="OV50" s="164"/>
      <c r="OW50" s="164"/>
      <c r="OX50" s="164"/>
      <c r="OY50" s="159"/>
      <c r="OZ50" s="159"/>
      <c r="PA50" s="159"/>
      <c r="PB50" s="159"/>
      <c r="PC50" s="159"/>
      <c r="PD50" s="159"/>
      <c r="PE50" s="159"/>
      <c r="PF50" s="159"/>
      <c r="PG50" s="159"/>
      <c r="PH50" s="159"/>
      <c r="PI50" s="159"/>
      <c r="PJ50" s="159"/>
      <c r="PK50" s="159"/>
      <c r="PL50" s="159"/>
      <c r="PM50" s="159"/>
      <c r="PN50" s="159"/>
      <c r="PO50" s="159"/>
      <c r="PP50" s="159"/>
      <c r="PQ50" s="159"/>
      <c r="PR50" s="159"/>
      <c r="PS50" s="159"/>
      <c r="PT50" s="159"/>
      <c r="PU50" s="159"/>
      <c r="PV50" s="159"/>
      <c r="PW50" s="159"/>
      <c r="PX50" s="159"/>
      <c r="PY50" s="159"/>
      <c r="PZ50" s="159"/>
      <c r="QA50" s="159"/>
    </row>
    <row r="51" spans="1:443" s="239" customFormat="1" ht="14.25" customHeight="1">
      <c r="A51" s="275" t="str">
        <f>IF('1'!$A$1=1,D51,F51)</f>
        <v>Notes:</v>
      </c>
      <c r="B51" s="276"/>
      <c r="C51" s="277"/>
      <c r="D51" s="278" t="s">
        <v>112</v>
      </c>
      <c r="E51" s="277"/>
      <c r="F51" s="49" t="s">
        <v>113</v>
      </c>
      <c r="G51" s="279"/>
      <c r="H51" s="279"/>
      <c r="I51" s="279"/>
      <c r="J51" s="279"/>
      <c r="K51" s="279"/>
      <c r="L51" s="279"/>
      <c r="M51" s="279"/>
      <c r="N51" s="279"/>
      <c r="O51" s="279"/>
      <c r="P51" s="279"/>
      <c r="Q51" s="279"/>
      <c r="R51" s="279"/>
      <c r="S51" s="279"/>
      <c r="T51" s="279"/>
      <c r="U51" s="279"/>
      <c r="V51" s="279"/>
      <c r="W51" s="279"/>
      <c r="X51" s="279"/>
      <c r="Y51" s="279"/>
      <c r="Z51" s="279"/>
      <c r="AA51" s="279"/>
      <c r="AB51" s="279"/>
      <c r="AC51" s="279"/>
      <c r="AD51" s="279"/>
      <c r="AE51" s="279"/>
      <c r="AF51" s="279"/>
      <c r="AG51" s="279"/>
      <c r="AH51" s="279"/>
      <c r="AI51" s="279"/>
      <c r="AJ51" s="279"/>
      <c r="AK51" s="279"/>
      <c r="AL51" s="279"/>
      <c r="AM51" s="279"/>
      <c r="AN51" s="279"/>
      <c r="AO51" s="279"/>
      <c r="AP51" s="279"/>
      <c r="AQ51" s="279"/>
      <c r="AR51" s="279"/>
      <c r="AS51" s="279"/>
      <c r="AT51" s="280"/>
      <c r="AU51" s="280"/>
      <c r="AV51" s="280"/>
      <c r="AW51" s="280"/>
      <c r="AX51" s="280"/>
      <c r="AY51" s="280"/>
      <c r="AZ51" s="280"/>
      <c r="BA51" s="280"/>
      <c r="BB51" s="280"/>
      <c r="BC51" s="280"/>
      <c r="BD51" s="280"/>
      <c r="BE51" s="280"/>
      <c r="BF51" s="280"/>
      <c r="BG51" s="280"/>
      <c r="BH51" s="280"/>
      <c r="BI51" s="280"/>
      <c r="BJ51" s="280"/>
      <c r="BK51" s="280"/>
      <c r="BL51" s="280"/>
      <c r="BM51" s="280"/>
      <c r="BN51" s="280"/>
      <c r="BO51" s="280"/>
      <c r="BP51" s="280"/>
      <c r="BQ51" s="280"/>
      <c r="BR51" s="280"/>
      <c r="BS51" s="280"/>
      <c r="BT51" s="280"/>
      <c r="BU51" s="280"/>
      <c r="BV51" s="280"/>
      <c r="BW51" s="280"/>
      <c r="BX51" s="280"/>
      <c r="BY51" s="279"/>
      <c r="BZ51" s="279"/>
      <c r="CA51" s="279"/>
      <c r="CB51" s="279"/>
      <c r="CC51" s="279"/>
      <c r="CD51" s="279"/>
      <c r="CE51" s="279"/>
      <c r="CF51" s="279"/>
      <c r="CG51" s="280"/>
      <c r="CH51" s="280"/>
      <c r="CI51" s="280"/>
      <c r="CJ51" s="280"/>
      <c r="CK51" s="280"/>
      <c r="CL51" s="280"/>
      <c r="CM51" s="279"/>
      <c r="CN51" s="279"/>
      <c r="CO51" s="279"/>
      <c r="CP51" s="279"/>
      <c r="CQ51" s="279"/>
      <c r="CR51" s="279"/>
      <c r="CS51" s="279"/>
      <c r="CT51" s="279"/>
      <c r="CU51" s="279"/>
      <c r="CV51" s="279"/>
      <c r="CW51" s="279"/>
      <c r="CX51" s="279"/>
      <c r="CY51" s="279"/>
      <c r="CZ51" s="279"/>
      <c r="DA51" s="279"/>
      <c r="DB51" s="279"/>
      <c r="DC51" s="279"/>
      <c r="DD51" s="279"/>
      <c r="DE51" s="279"/>
      <c r="DF51" s="279"/>
      <c r="DG51" s="279"/>
      <c r="DH51" s="279"/>
      <c r="DI51" s="279"/>
      <c r="DJ51" s="279"/>
      <c r="DK51" s="279"/>
      <c r="DL51" s="279"/>
      <c r="DM51" s="279"/>
      <c r="DN51" s="279"/>
      <c r="DO51" s="279"/>
      <c r="DP51" s="279"/>
      <c r="DQ51" s="279"/>
      <c r="DR51" s="279"/>
      <c r="DS51" s="279"/>
      <c r="DT51" s="279"/>
      <c r="DU51" s="279"/>
      <c r="DV51" s="279"/>
      <c r="DW51" s="279"/>
      <c r="DX51" s="279"/>
      <c r="DY51" s="279"/>
      <c r="DZ51" s="279"/>
      <c r="EA51" s="279"/>
      <c r="EB51" s="279"/>
      <c r="EC51" s="279"/>
      <c r="ED51" s="279"/>
      <c r="EE51" s="279"/>
      <c r="EF51" s="279"/>
      <c r="EG51" s="279"/>
      <c r="EH51" s="279"/>
      <c r="EI51" s="279"/>
      <c r="EJ51" s="279"/>
      <c r="EK51" s="279"/>
      <c r="EL51" s="279"/>
      <c r="EM51" s="280"/>
      <c r="EN51" s="280"/>
      <c r="EO51" s="280"/>
      <c r="EP51" s="280"/>
      <c r="EQ51" s="280"/>
      <c r="ER51" s="280"/>
      <c r="ES51" s="280"/>
      <c r="ET51" s="280"/>
      <c r="EU51" s="280"/>
      <c r="EV51" s="280"/>
      <c r="EW51" s="279"/>
      <c r="EX51" s="279"/>
      <c r="EY51" s="279"/>
      <c r="EZ51" s="279"/>
      <c r="FA51" s="279"/>
      <c r="FB51" s="279"/>
      <c r="FC51" s="279"/>
      <c r="FD51" s="279"/>
      <c r="FE51" s="279"/>
      <c r="FF51" s="279"/>
      <c r="FG51" s="279"/>
      <c r="FH51" s="279"/>
      <c r="FI51" s="279"/>
      <c r="FJ51" s="279"/>
      <c r="FK51" s="279"/>
      <c r="FL51" s="279"/>
      <c r="FM51" s="279"/>
      <c r="FN51" s="279"/>
      <c r="FO51" s="279"/>
      <c r="FP51" s="279"/>
      <c r="FQ51" s="279"/>
      <c r="FR51" s="279"/>
      <c r="FS51" s="279"/>
      <c r="FT51" s="279"/>
      <c r="FU51" s="279"/>
      <c r="FV51" s="279"/>
      <c r="FW51" s="279"/>
      <c r="FX51" s="279"/>
      <c r="FY51" s="279"/>
      <c r="FZ51" s="279"/>
      <c r="GA51" s="279"/>
      <c r="GB51" s="279"/>
      <c r="GC51" s="279"/>
      <c r="GD51" s="279"/>
      <c r="GE51" s="279"/>
      <c r="GF51" s="279"/>
      <c r="GG51" s="279"/>
      <c r="GH51" s="279"/>
      <c r="GI51" s="279"/>
      <c r="GJ51" s="279"/>
      <c r="GK51" s="279"/>
      <c r="GL51" s="279"/>
      <c r="GM51" s="279"/>
      <c r="GN51" s="279"/>
      <c r="GO51" s="279"/>
      <c r="GP51" s="279"/>
      <c r="GQ51" s="279"/>
      <c r="GR51" s="279"/>
      <c r="GS51" s="279"/>
      <c r="GT51" s="279"/>
      <c r="GU51" s="279"/>
      <c r="GV51" s="279"/>
      <c r="GW51" s="279"/>
      <c r="GX51" s="279"/>
      <c r="GY51" s="279"/>
      <c r="GZ51" s="279"/>
      <c r="HA51" s="279"/>
      <c r="HB51" s="279"/>
      <c r="HC51" s="279"/>
      <c r="HD51" s="280"/>
      <c r="HE51" s="280"/>
      <c r="HF51" s="280"/>
      <c r="HG51" s="280"/>
      <c r="HH51" s="280"/>
      <c r="HI51" s="280"/>
      <c r="HJ51" s="280"/>
      <c r="HK51" s="281"/>
      <c r="HL51" s="281"/>
      <c r="HM51" s="281"/>
      <c r="HN51" s="281"/>
      <c r="HO51" s="281"/>
      <c r="HP51" s="281"/>
      <c r="HQ51" s="281"/>
      <c r="HR51" s="281"/>
      <c r="HS51" s="281"/>
      <c r="HT51" s="281"/>
      <c r="HU51" s="281"/>
      <c r="HV51" s="281"/>
      <c r="HW51" s="281"/>
      <c r="HX51" s="281"/>
      <c r="HY51" s="281"/>
      <c r="HZ51" s="281"/>
      <c r="IA51" s="281"/>
      <c r="IB51" s="281"/>
      <c r="IC51" s="281"/>
      <c r="ID51" s="281"/>
      <c r="IE51" s="281"/>
      <c r="IF51" s="281"/>
      <c r="IG51" s="281"/>
      <c r="IH51" s="281"/>
      <c r="II51" s="281"/>
      <c r="IJ51" s="281"/>
      <c r="IK51" s="281"/>
      <c r="IL51" s="281"/>
      <c r="IM51" s="281"/>
      <c r="IN51" s="281"/>
      <c r="IO51" s="281"/>
      <c r="IP51" s="281"/>
      <c r="IQ51" s="281"/>
      <c r="IR51" s="281"/>
      <c r="IS51" s="281"/>
      <c r="IT51" s="281"/>
      <c r="IU51" s="281"/>
      <c r="IV51" s="281"/>
      <c r="IW51" s="281"/>
      <c r="IX51" s="281"/>
      <c r="IY51" s="281"/>
      <c r="IZ51" s="281"/>
      <c r="JA51" s="281"/>
      <c r="JB51" s="281"/>
      <c r="JC51" s="281"/>
      <c r="JD51" s="281"/>
      <c r="JE51" s="281"/>
      <c r="JF51" s="281"/>
      <c r="JG51" s="281"/>
      <c r="JH51" s="281"/>
      <c r="JI51" s="281"/>
      <c r="JJ51" s="281"/>
      <c r="JK51" s="281"/>
      <c r="JL51" s="281"/>
      <c r="JM51" s="281"/>
      <c r="JN51" s="281"/>
      <c r="JO51" s="281"/>
      <c r="JP51" s="281"/>
      <c r="KU51" s="281"/>
      <c r="KV51" s="281"/>
      <c r="KW51" s="281"/>
      <c r="KX51" s="281"/>
      <c r="KY51" s="281"/>
      <c r="KZ51" s="281"/>
      <c r="LA51" s="281"/>
      <c r="LB51" s="281"/>
      <c r="LC51" s="281"/>
      <c r="LD51" s="281"/>
      <c r="LE51" s="281"/>
      <c r="LF51" s="281"/>
      <c r="LG51" s="281"/>
      <c r="LH51" s="281"/>
      <c r="LI51" s="281"/>
      <c r="LJ51" s="281"/>
      <c r="LK51" s="281"/>
      <c r="LL51" s="281"/>
      <c r="LM51" s="281"/>
      <c r="LN51" s="281"/>
      <c r="LO51" s="281"/>
      <c r="LP51" s="281"/>
      <c r="LQ51" s="281"/>
      <c r="LR51" s="281"/>
      <c r="LS51" s="281"/>
      <c r="LT51" s="281"/>
      <c r="LU51" s="281"/>
      <c r="LV51" s="281"/>
      <c r="LW51" s="281"/>
      <c r="LX51" s="281"/>
      <c r="LY51" s="281"/>
      <c r="LZ51" s="281"/>
      <c r="MA51" s="281"/>
      <c r="MB51" s="281"/>
      <c r="MC51" s="281"/>
      <c r="MD51" s="281"/>
      <c r="ME51" s="281"/>
      <c r="MF51" s="281"/>
      <c r="MG51" s="281"/>
      <c r="MH51" s="281"/>
      <c r="MI51" s="281"/>
      <c r="MJ51" s="281"/>
      <c r="MK51" s="281"/>
      <c r="ML51" s="281"/>
      <c r="MM51" s="281"/>
      <c r="MN51" s="281"/>
      <c r="MO51" s="281"/>
      <c r="MP51" s="281"/>
      <c r="MQ51" s="281"/>
      <c r="MR51" s="12"/>
      <c r="MS51" s="12"/>
      <c r="MT51" s="12"/>
      <c r="MU51" s="12"/>
      <c r="MV51" s="12"/>
      <c r="MW51" s="12"/>
      <c r="MX51" s="12"/>
      <c r="MY51" s="12"/>
      <c r="MZ51" s="12"/>
      <c r="NA51" s="12"/>
      <c r="NB51" s="12"/>
      <c r="NC51" s="12"/>
      <c r="ND51" s="12"/>
      <c r="NE51" s="12"/>
      <c r="NF51" s="12"/>
      <c r="NG51" s="12"/>
      <c r="NH51" s="12"/>
      <c r="NI51" s="12"/>
      <c r="NJ51" s="12"/>
      <c r="NK51" s="12"/>
      <c r="NL51" s="12"/>
      <c r="NM51" s="12"/>
      <c r="NN51" s="12"/>
      <c r="NO51" s="12"/>
      <c r="NP51" s="12"/>
      <c r="NQ51" s="12"/>
      <c r="NR51" s="12"/>
      <c r="NS51" s="12"/>
      <c r="NT51" s="12"/>
      <c r="NU51" s="12"/>
      <c r="NV51" s="12"/>
      <c r="NW51" s="12"/>
      <c r="NX51" s="12"/>
      <c r="NY51" s="12"/>
      <c r="NZ51" s="12"/>
      <c r="OA51" s="12"/>
      <c r="OB51" s="12"/>
      <c r="OC51" s="12"/>
      <c r="OD51" s="281"/>
      <c r="OE51" s="281"/>
      <c r="OF51" s="281"/>
      <c r="OG51" s="281"/>
      <c r="OH51" s="281"/>
      <c r="OI51" s="281"/>
      <c r="OJ51" s="281"/>
      <c r="OK51" s="281"/>
      <c r="OL51" s="281"/>
      <c r="OM51" s="281"/>
      <c r="ON51" s="281"/>
      <c r="OO51" s="281"/>
      <c r="OP51" s="281"/>
      <c r="OQ51" s="281"/>
      <c r="OR51" s="281"/>
      <c r="OS51" s="281"/>
      <c r="OT51" s="281"/>
      <c r="OU51" s="281"/>
      <c r="OV51" s="281"/>
      <c r="OW51" s="281"/>
      <c r="OX51" s="281"/>
      <c r="OY51" s="238"/>
      <c r="OZ51" s="281"/>
      <c r="PA51" s="281"/>
      <c r="PB51" s="281"/>
      <c r="PC51" s="281"/>
      <c r="PD51" s="281"/>
      <c r="PE51" s="281"/>
      <c r="PF51" s="238"/>
      <c r="PG51" s="238"/>
      <c r="PH51" s="238"/>
      <c r="PI51" s="238"/>
      <c r="PJ51" s="238"/>
      <c r="PK51" s="281"/>
      <c r="PL51" s="281"/>
      <c r="PM51" s="281"/>
      <c r="PN51" s="281"/>
      <c r="PO51" s="281"/>
      <c r="PP51" s="281"/>
      <c r="PQ51" s="281"/>
      <c r="PR51" s="281"/>
      <c r="PS51" s="281"/>
      <c r="PT51" s="281"/>
      <c r="PU51" s="281"/>
      <c r="PV51" s="281"/>
      <c r="PW51" s="281"/>
      <c r="PX51" s="281"/>
      <c r="PY51" s="281"/>
      <c r="PZ51" s="281"/>
      <c r="QA51" s="281"/>
    </row>
    <row r="52" spans="1:443" s="239" customFormat="1" ht="17.7" customHeight="1">
      <c r="A52" s="136" t="str">
        <f>IF('1'!$A$1=1,D52,F52)</f>
        <v xml:space="preserve"> Since 2014, data exclude the temporarily occupied by the russian federation territories of Ukraine.</v>
      </c>
      <c r="B52" s="136"/>
      <c r="C52" s="282"/>
      <c r="D52" s="136" t="s">
        <v>156</v>
      </c>
      <c r="E52" s="283"/>
      <c r="F52" s="136" t="s">
        <v>157</v>
      </c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32"/>
      <c r="AH52" s="232"/>
      <c r="AI52" s="232"/>
      <c r="AJ52" s="232"/>
      <c r="AK52" s="232"/>
      <c r="AL52" s="232"/>
      <c r="AM52" s="232"/>
      <c r="AN52" s="232"/>
      <c r="AO52" s="232"/>
      <c r="AP52" s="232"/>
      <c r="AQ52" s="232"/>
      <c r="AR52" s="232"/>
      <c r="AS52" s="232"/>
      <c r="AT52" s="385"/>
      <c r="AU52" s="385"/>
      <c r="AV52" s="385"/>
      <c r="AW52" s="385"/>
      <c r="AX52" s="385"/>
      <c r="AY52" s="233"/>
      <c r="AZ52" s="233"/>
      <c r="BA52" s="233"/>
      <c r="BB52" s="233"/>
      <c r="BC52" s="233"/>
      <c r="BD52" s="233"/>
      <c r="BE52" s="233"/>
      <c r="BF52" s="233"/>
      <c r="BG52" s="233"/>
      <c r="BH52" s="233"/>
      <c r="BI52" s="233"/>
      <c r="BJ52" s="233"/>
      <c r="BK52" s="233"/>
      <c r="BL52" s="233"/>
      <c r="BM52" s="233"/>
      <c r="BN52" s="233"/>
      <c r="BO52" s="233"/>
      <c r="BP52" s="233"/>
      <c r="BQ52" s="233"/>
      <c r="BR52" s="233"/>
      <c r="BS52" s="233"/>
      <c r="BT52" s="233"/>
      <c r="BU52" s="233"/>
      <c r="BV52" s="233"/>
      <c r="BW52" s="233"/>
      <c r="BX52" s="233"/>
      <c r="BY52" s="232"/>
      <c r="BZ52" s="232"/>
      <c r="CA52" s="232"/>
      <c r="CB52" s="232"/>
      <c r="CC52" s="232"/>
      <c r="CD52" s="232"/>
      <c r="CE52" s="232"/>
      <c r="CF52" s="232"/>
      <c r="CG52" s="233"/>
      <c r="CH52" s="233"/>
      <c r="CI52" s="233"/>
      <c r="CJ52" s="233"/>
      <c r="CK52" s="233"/>
      <c r="CL52" s="233"/>
      <c r="CM52" s="232"/>
      <c r="CN52" s="232"/>
      <c r="CO52" s="232"/>
      <c r="CP52" s="232"/>
      <c r="CQ52" s="232"/>
      <c r="CR52" s="232"/>
      <c r="CS52" s="232"/>
      <c r="CT52" s="232"/>
      <c r="CU52" s="232"/>
      <c r="CV52" s="232"/>
      <c r="CW52" s="232"/>
      <c r="CX52" s="232"/>
      <c r="CY52" s="232"/>
      <c r="CZ52" s="232"/>
      <c r="DA52" s="232"/>
      <c r="DB52" s="232"/>
      <c r="DC52" s="232"/>
      <c r="DD52" s="232"/>
      <c r="DE52" s="232"/>
      <c r="DF52" s="232"/>
      <c r="DG52" s="232"/>
      <c r="DH52" s="232"/>
      <c r="DI52" s="232"/>
      <c r="DJ52" s="232"/>
      <c r="DK52" s="232"/>
      <c r="DL52" s="232"/>
      <c r="DM52" s="232"/>
      <c r="DN52" s="232"/>
      <c r="DO52" s="232"/>
      <c r="DP52" s="232"/>
      <c r="DQ52" s="232"/>
      <c r="DR52" s="232"/>
      <c r="DS52" s="232"/>
      <c r="DT52" s="232"/>
      <c r="DU52" s="232"/>
      <c r="DV52" s="232"/>
      <c r="DW52" s="232"/>
      <c r="DX52" s="232"/>
      <c r="DY52" s="232"/>
      <c r="DZ52" s="232"/>
      <c r="EA52" s="232"/>
      <c r="EB52" s="232"/>
      <c r="EC52" s="232"/>
      <c r="ED52" s="232"/>
      <c r="EE52" s="232"/>
      <c r="EF52" s="232"/>
      <c r="EG52" s="232"/>
      <c r="EH52" s="232"/>
      <c r="EI52" s="232"/>
      <c r="EJ52" s="232"/>
      <c r="EK52" s="232"/>
      <c r="EL52" s="232"/>
      <c r="EM52" s="233"/>
      <c r="EN52" s="233"/>
      <c r="EO52" s="233"/>
      <c r="EP52" s="233"/>
      <c r="EQ52" s="233"/>
      <c r="ER52" s="233"/>
      <c r="ES52" s="233"/>
      <c r="ET52" s="233"/>
      <c r="EU52" s="233"/>
      <c r="EV52" s="233"/>
      <c r="EW52" s="232"/>
      <c r="EX52" s="232"/>
      <c r="EY52" s="232"/>
      <c r="EZ52" s="232"/>
      <c r="FA52" s="232"/>
      <c r="FB52" s="232"/>
      <c r="FC52" s="232"/>
      <c r="FD52" s="232"/>
      <c r="FE52" s="232"/>
      <c r="FF52" s="232"/>
      <c r="FG52" s="232"/>
      <c r="FH52" s="232"/>
      <c r="FI52" s="232"/>
      <c r="FJ52" s="232"/>
      <c r="FK52" s="232"/>
      <c r="FL52" s="232"/>
      <c r="FM52" s="232"/>
      <c r="FN52" s="232"/>
      <c r="FO52" s="232"/>
      <c r="FP52" s="232"/>
      <c r="FQ52" s="232"/>
      <c r="FR52" s="232"/>
      <c r="FS52" s="232"/>
      <c r="FT52" s="232"/>
      <c r="FU52" s="232"/>
      <c r="FV52" s="232"/>
      <c r="FW52" s="232"/>
      <c r="FX52" s="232"/>
      <c r="FY52" s="232"/>
      <c r="FZ52" s="232"/>
      <c r="GA52" s="232"/>
      <c r="GB52" s="232"/>
      <c r="GC52" s="232"/>
      <c r="GD52" s="232"/>
      <c r="GE52" s="232"/>
      <c r="GF52" s="232"/>
      <c r="GG52" s="232"/>
      <c r="GH52" s="232"/>
      <c r="GI52" s="232"/>
      <c r="GJ52" s="232"/>
      <c r="GK52" s="232"/>
      <c r="GL52" s="232"/>
      <c r="GM52" s="232"/>
      <c r="GN52" s="232"/>
      <c r="GO52" s="232"/>
      <c r="GP52" s="232"/>
      <c r="GQ52" s="232"/>
      <c r="GR52" s="232"/>
      <c r="GS52" s="232"/>
      <c r="GT52" s="232"/>
      <c r="GU52" s="232"/>
      <c r="GV52" s="232"/>
      <c r="GW52" s="232"/>
      <c r="GX52" s="232"/>
      <c r="GY52" s="232"/>
      <c r="GZ52" s="232"/>
      <c r="HA52" s="232"/>
      <c r="HB52" s="232"/>
      <c r="HC52" s="232"/>
      <c r="HD52" s="233"/>
      <c r="HE52" s="233"/>
      <c r="HF52" s="233"/>
      <c r="HG52" s="233"/>
      <c r="HH52" s="233"/>
      <c r="HI52" s="233"/>
      <c r="HJ52" s="233"/>
      <c r="HK52" s="234"/>
      <c r="HL52" s="234"/>
      <c r="HM52" s="234"/>
      <c r="HN52" s="234"/>
      <c r="HO52" s="234"/>
      <c r="HP52" s="234"/>
      <c r="HQ52" s="234"/>
      <c r="HR52" s="234"/>
      <c r="HS52" s="234"/>
      <c r="HT52" s="234"/>
      <c r="HU52" s="234"/>
      <c r="HV52" s="234"/>
      <c r="HW52" s="234"/>
      <c r="HX52" s="234"/>
      <c r="HY52" s="234"/>
      <c r="HZ52" s="234"/>
      <c r="IA52" s="234"/>
      <c r="IB52" s="234"/>
      <c r="IC52" s="234"/>
      <c r="ID52" s="234"/>
      <c r="IE52" s="234"/>
      <c r="IF52" s="234"/>
      <c r="IG52" s="234"/>
      <c r="IH52" s="234"/>
      <c r="II52" s="234"/>
      <c r="IJ52" s="234"/>
      <c r="IK52" s="234"/>
      <c r="IL52" s="234"/>
      <c r="IM52" s="234"/>
      <c r="IN52" s="234"/>
      <c r="IO52" s="234"/>
      <c r="IP52" s="234"/>
      <c r="IQ52" s="234"/>
      <c r="IR52" s="234"/>
      <c r="IS52" s="234"/>
      <c r="IT52" s="234"/>
      <c r="IU52" s="234"/>
      <c r="IV52" s="234"/>
      <c r="IW52" s="234"/>
      <c r="IX52" s="234"/>
      <c r="IY52" s="234"/>
      <c r="IZ52" s="234"/>
      <c r="JA52" s="234"/>
      <c r="JB52" s="234"/>
      <c r="JC52" s="234"/>
      <c r="JD52" s="234"/>
      <c r="JE52" s="234"/>
      <c r="JF52" s="234"/>
      <c r="JG52" s="234"/>
      <c r="JH52" s="234"/>
      <c r="JI52" s="234"/>
      <c r="JJ52" s="234"/>
      <c r="JK52" s="234"/>
      <c r="JL52" s="234"/>
      <c r="JM52" s="234"/>
      <c r="JN52" s="234"/>
      <c r="JO52" s="234"/>
      <c r="JP52" s="234"/>
      <c r="JQ52" s="231"/>
      <c r="JR52" s="231"/>
      <c r="JS52" s="231"/>
      <c r="JT52" s="231"/>
      <c r="JU52" s="231"/>
      <c r="JV52" s="231"/>
      <c r="JW52" s="231"/>
      <c r="JX52" s="231"/>
      <c r="JY52" s="231"/>
      <c r="JZ52" s="231"/>
      <c r="KA52" s="231"/>
      <c r="KB52" s="231"/>
      <c r="KC52" s="231"/>
      <c r="KD52" s="231"/>
      <c r="KE52" s="231"/>
      <c r="KF52" s="231"/>
      <c r="KG52" s="231"/>
      <c r="KH52" s="231"/>
      <c r="KI52" s="231"/>
      <c r="KJ52" s="231"/>
      <c r="KK52" s="231"/>
      <c r="KL52" s="231"/>
      <c r="KM52" s="231"/>
      <c r="KN52" s="231"/>
      <c r="KO52" s="231"/>
      <c r="KP52" s="231"/>
      <c r="KQ52" s="231"/>
      <c r="KR52" s="231"/>
      <c r="KS52" s="231"/>
      <c r="KT52" s="231"/>
      <c r="KU52" s="234"/>
      <c r="KV52" s="234"/>
      <c r="KW52" s="234"/>
      <c r="KX52" s="238"/>
      <c r="KY52" s="234"/>
      <c r="KZ52" s="234"/>
      <c r="LA52" s="234"/>
      <c r="LB52" s="234"/>
      <c r="LC52" s="234"/>
      <c r="LD52" s="234"/>
      <c r="LE52" s="234"/>
      <c r="LF52" s="234"/>
      <c r="LG52" s="234"/>
      <c r="LH52" s="234"/>
      <c r="LI52" s="234"/>
      <c r="LJ52" s="234"/>
      <c r="LK52" s="234"/>
      <c r="LL52" s="234"/>
      <c r="LM52" s="234"/>
      <c r="LN52" s="234"/>
      <c r="LO52" s="234"/>
      <c r="LP52" s="234"/>
      <c r="LQ52" s="234"/>
      <c r="LR52" s="234"/>
      <c r="LS52" s="234"/>
      <c r="LT52" s="234"/>
      <c r="LU52" s="234"/>
      <c r="LV52" s="234"/>
      <c r="LW52" s="234"/>
      <c r="LX52" s="234"/>
      <c r="LY52" s="234"/>
      <c r="LZ52" s="234"/>
      <c r="MA52" s="234"/>
      <c r="MB52" s="234"/>
      <c r="MC52" s="234"/>
      <c r="MD52" s="234"/>
      <c r="ME52" s="234"/>
      <c r="MF52" s="234"/>
      <c r="MG52" s="234"/>
      <c r="MH52" s="234"/>
      <c r="MI52" s="234"/>
      <c r="MJ52" s="234"/>
      <c r="MK52" s="234"/>
      <c r="ML52" s="234"/>
      <c r="MM52" s="234"/>
      <c r="MN52" s="234"/>
      <c r="MO52" s="234"/>
      <c r="MP52" s="234"/>
      <c r="MQ52" s="234"/>
      <c r="MR52" s="235"/>
      <c r="MS52" s="235"/>
      <c r="MT52" s="235"/>
      <c r="MU52" s="235"/>
      <c r="MV52" s="235"/>
      <c r="MW52" s="235"/>
      <c r="MX52" s="235"/>
      <c r="MY52" s="235"/>
      <c r="MZ52" s="235"/>
      <c r="NA52" s="235"/>
      <c r="NB52" s="235"/>
      <c r="NC52" s="235"/>
      <c r="ND52" s="235"/>
      <c r="NE52" s="235"/>
      <c r="NF52" s="235"/>
      <c r="NG52" s="235"/>
      <c r="NH52" s="235"/>
      <c r="NI52" s="235"/>
      <c r="NJ52" s="235"/>
      <c r="NK52" s="235"/>
      <c r="NL52" s="235"/>
      <c r="NM52" s="235"/>
      <c r="NN52" s="235"/>
      <c r="NO52" s="235"/>
      <c r="NP52" s="235"/>
      <c r="NQ52" s="235"/>
      <c r="NR52" s="235"/>
      <c r="NS52" s="235"/>
      <c r="NT52" s="235"/>
      <c r="NU52" s="235"/>
      <c r="NV52" s="235"/>
      <c r="NW52" s="235"/>
      <c r="NX52" s="235"/>
      <c r="NY52" s="235"/>
      <c r="NZ52" s="235"/>
      <c r="OA52" s="235"/>
      <c r="OB52" s="235"/>
      <c r="OC52" s="235"/>
      <c r="OD52" s="234"/>
      <c r="OE52" s="234"/>
      <c r="OF52" s="234"/>
      <c r="OG52" s="281"/>
      <c r="OH52" s="281"/>
      <c r="OI52" s="281"/>
      <c r="OJ52" s="281"/>
      <c r="OK52" s="281"/>
      <c r="OL52" s="281"/>
      <c r="OM52" s="281"/>
      <c r="ON52" s="281"/>
      <c r="OO52" s="281"/>
      <c r="OP52" s="281"/>
      <c r="OQ52" s="281"/>
      <c r="OR52" s="281"/>
      <c r="OS52" s="281"/>
      <c r="OT52" s="281"/>
      <c r="OU52" s="281"/>
      <c r="OV52" s="281"/>
      <c r="OW52" s="281"/>
      <c r="OX52" s="281"/>
      <c r="OY52" s="159"/>
      <c r="OZ52" s="159"/>
      <c r="PA52" s="281"/>
      <c r="PB52" s="234"/>
      <c r="PC52" s="234"/>
      <c r="PD52" s="234"/>
      <c r="PE52" s="234"/>
      <c r="PF52" s="159"/>
      <c r="PG52" s="159"/>
      <c r="PH52" s="159"/>
      <c r="PI52" s="159"/>
      <c r="PJ52" s="159"/>
      <c r="PK52" s="281"/>
      <c r="PL52" s="281"/>
      <c r="PM52" s="281"/>
      <c r="PN52" s="281"/>
      <c r="PO52" s="281"/>
      <c r="PP52" s="281"/>
      <c r="PQ52" s="281"/>
      <c r="PR52" s="281"/>
      <c r="PS52" s="281"/>
      <c r="PT52" s="281"/>
      <c r="PU52" s="281"/>
      <c r="PV52" s="281"/>
      <c r="PW52" s="281"/>
      <c r="PX52" s="281"/>
      <c r="PY52" s="281"/>
      <c r="PZ52" s="281"/>
      <c r="QA52" s="281"/>
    </row>
    <row r="53" spans="1:443" s="239" customFormat="1" ht="17.7" customHeight="1">
      <c r="A53" s="136" t="str">
        <f>IF('1'!$A$1=1,D53,F53)</f>
        <v>Data for 2023 were revised due to the changes in the reporting data.</v>
      </c>
      <c r="B53" s="136"/>
      <c r="C53" s="282"/>
      <c r="D53" s="136" t="s">
        <v>217</v>
      </c>
      <c r="E53" s="283"/>
      <c r="F53" s="16" t="s">
        <v>218</v>
      </c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  <c r="AC53" s="232"/>
      <c r="AD53" s="232"/>
      <c r="AE53" s="232"/>
      <c r="AF53" s="232"/>
      <c r="AG53" s="232"/>
      <c r="AH53" s="232"/>
      <c r="AI53" s="232"/>
      <c r="AJ53" s="232"/>
      <c r="AK53" s="232"/>
      <c r="AL53" s="232"/>
      <c r="AM53" s="232"/>
      <c r="AN53" s="232"/>
      <c r="AO53" s="232"/>
      <c r="AP53" s="232"/>
      <c r="AQ53" s="232"/>
      <c r="AR53" s="232"/>
      <c r="AS53" s="232"/>
      <c r="AT53" s="385"/>
      <c r="AU53" s="385"/>
      <c r="AV53" s="385"/>
      <c r="AW53" s="385"/>
      <c r="AX53" s="385"/>
      <c r="AY53" s="233"/>
      <c r="AZ53" s="233"/>
      <c r="BA53" s="233"/>
      <c r="BB53" s="233"/>
      <c r="BC53" s="233"/>
      <c r="BD53" s="233"/>
      <c r="BE53" s="233"/>
      <c r="BF53" s="233"/>
      <c r="BG53" s="233"/>
      <c r="BH53" s="233"/>
      <c r="BI53" s="233"/>
      <c r="BJ53" s="233"/>
      <c r="BK53" s="233"/>
      <c r="BL53" s="233"/>
      <c r="BM53" s="233"/>
      <c r="BN53" s="233"/>
      <c r="BO53" s="233"/>
      <c r="BP53" s="233"/>
      <c r="BQ53" s="233"/>
      <c r="BR53" s="233"/>
      <c r="BS53" s="233"/>
      <c r="BT53" s="233"/>
      <c r="BU53" s="233"/>
      <c r="BV53" s="233"/>
      <c r="BW53" s="233"/>
      <c r="BX53" s="233"/>
      <c r="BY53" s="232"/>
      <c r="BZ53" s="232"/>
      <c r="CA53" s="232"/>
      <c r="CB53" s="232"/>
      <c r="CC53" s="232"/>
      <c r="CD53" s="232"/>
      <c r="CE53" s="232"/>
      <c r="CF53" s="232"/>
      <c r="CG53" s="233"/>
      <c r="CH53" s="233"/>
      <c r="CI53" s="233"/>
      <c r="CJ53" s="233"/>
      <c r="CK53" s="233"/>
      <c r="CL53" s="233"/>
      <c r="CM53" s="232"/>
      <c r="CN53" s="232"/>
      <c r="CO53" s="232"/>
      <c r="CP53" s="232"/>
      <c r="CQ53" s="232"/>
      <c r="CR53" s="232"/>
      <c r="CS53" s="232"/>
      <c r="CT53" s="232"/>
      <c r="CU53" s="232"/>
      <c r="CV53" s="232"/>
      <c r="CW53" s="232"/>
      <c r="CX53" s="232"/>
      <c r="CY53" s="232"/>
      <c r="CZ53" s="232"/>
      <c r="DA53" s="232"/>
      <c r="DB53" s="232"/>
      <c r="DC53" s="232"/>
      <c r="DD53" s="232"/>
      <c r="DE53" s="232"/>
      <c r="DF53" s="232"/>
      <c r="DG53" s="232"/>
      <c r="DH53" s="232"/>
      <c r="DI53" s="232"/>
      <c r="DJ53" s="232"/>
      <c r="DK53" s="232"/>
      <c r="DL53" s="232"/>
      <c r="DM53" s="232"/>
      <c r="DN53" s="232"/>
      <c r="DO53" s="232"/>
      <c r="DP53" s="232"/>
      <c r="DQ53" s="232"/>
      <c r="DR53" s="232"/>
      <c r="DS53" s="232"/>
      <c r="DT53" s="232"/>
      <c r="DU53" s="232"/>
      <c r="DV53" s="232"/>
      <c r="DW53" s="232"/>
      <c r="DX53" s="232"/>
      <c r="DY53" s="232"/>
      <c r="DZ53" s="232"/>
      <c r="EA53" s="232"/>
      <c r="EB53" s="232"/>
      <c r="EC53" s="232"/>
      <c r="ED53" s="232"/>
      <c r="EE53" s="232"/>
      <c r="EF53" s="232"/>
      <c r="EG53" s="232"/>
      <c r="EH53" s="232"/>
      <c r="EI53" s="232"/>
      <c r="EJ53" s="232"/>
      <c r="EK53" s="232"/>
      <c r="EL53" s="232"/>
      <c r="EM53" s="233"/>
      <c r="EN53" s="233"/>
      <c r="EO53" s="233"/>
      <c r="EP53" s="233"/>
      <c r="EQ53" s="233"/>
      <c r="ER53" s="233"/>
      <c r="ES53" s="233"/>
      <c r="ET53" s="233"/>
      <c r="EU53" s="233"/>
      <c r="EV53" s="233"/>
      <c r="EW53" s="232"/>
      <c r="EX53" s="232"/>
      <c r="EY53" s="232"/>
      <c r="EZ53" s="232"/>
      <c r="FA53" s="232"/>
      <c r="FB53" s="232"/>
      <c r="FC53" s="232"/>
      <c r="FD53" s="232"/>
      <c r="FE53" s="232"/>
      <c r="FF53" s="232"/>
      <c r="FG53" s="232"/>
      <c r="FH53" s="232"/>
      <c r="FI53" s="232"/>
      <c r="FJ53" s="232"/>
      <c r="FK53" s="232"/>
      <c r="FL53" s="232"/>
      <c r="FM53" s="232"/>
      <c r="FN53" s="232"/>
      <c r="FO53" s="232"/>
      <c r="FP53" s="232"/>
      <c r="FQ53" s="232"/>
      <c r="FR53" s="232"/>
      <c r="FS53" s="232"/>
      <c r="FT53" s="232"/>
      <c r="FU53" s="232"/>
      <c r="FV53" s="232"/>
      <c r="FW53" s="232"/>
      <c r="FX53" s="232"/>
      <c r="FY53" s="232"/>
      <c r="FZ53" s="232"/>
      <c r="GA53" s="232"/>
      <c r="GB53" s="232"/>
      <c r="GC53" s="232"/>
      <c r="GD53" s="232"/>
      <c r="GE53" s="232"/>
      <c r="GF53" s="232"/>
      <c r="GG53" s="232"/>
      <c r="GH53" s="232"/>
      <c r="GI53" s="232"/>
      <c r="GJ53" s="232"/>
      <c r="GK53" s="232"/>
      <c r="GL53" s="232"/>
      <c r="GM53" s="232"/>
      <c r="GN53" s="232"/>
      <c r="GO53" s="232"/>
      <c r="GP53" s="232"/>
      <c r="GQ53" s="232"/>
      <c r="GR53" s="232"/>
      <c r="GS53" s="232"/>
      <c r="GT53" s="232"/>
      <c r="GU53" s="232"/>
      <c r="GV53" s="232"/>
      <c r="GW53" s="232"/>
      <c r="GX53" s="232"/>
      <c r="GY53" s="232"/>
      <c r="GZ53" s="232"/>
      <c r="HA53" s="232"/>
      <c r="HB53" s="232"/>
      <c r="HC53" s="232"/>
      <c r="HD53" s="233"/>
      <c r="HE53" s="233"/>
      <c r="HF53" s="233"/>
      <c r="HG53" s="233"/>
      <c r="HH53" s="233"/>
      <c r="HI53" s="233"/>
      <c r="HJ53" s="233"/>
      <c r="HK53" s="234"/>
      <c r="HL53" s="234"/>
      <c r="HM53" s="234"/>
      <c r="HN53" s="234"/>
      <c r="HO53" s="234"/>
      <c r="HP53" s="234"/>
      <c r="HQ53" s="234"/>
      <c r="HR53" s="234"/>
      <c r="HS53" s="234"/>
      <c r="HT53" s="234"/>
      <c r="HU53" s="234"/>
      <c r="HV53" s="234"/>
      <c r="HW53" s="234"/>
      <c r="HX53" s="234"/>
      <c r="HY53" s="234"/>
      <c r="HZ53" s="234"/>
      <c r="IA53" s="234"/>
      <c r="IB53" s="234"/>
      <c r="IC53" s="234"/>
      <c r="ID53" s="234"/>
      <c r="IE53" s="234"/>
      <c r="IF53" s="234"/>
      <c r="IG53" s="234"/>
      <c r="IH53" s="234"/>
      <c r="II53" s="234"/>
      <c r="IJ53" s="234"/>
      <c r="IK53" s="234"/>
      <c r="IL53" s="234"/>
      <c r="IM53" s="234"/>
      <c r="IN53" s="234"/>
      <c r="IO53" s="234"/>
      <c r="IP53" s="234"/>
      <c r="IQ53" s="234"/>
      <c r="IR53" s="234"/>
      <c r="IS53" s="234"/>
      <c r="IT53" s="234"/>
      <c r="IU53" s="234"/>
      <c r="IV53" s="234"/>
      <c r="IW53" s="234"/>
      <c r="IX53" s="234"/>
      <c r="IY53" s="234"/>
      <c r="IZ53" s="234"/>
      <c r="JA53" s="234"/>
      <c r="JB53" s="234"/>
      <c r="JC53" s="234"/>
      <c r="JD53" s="234"/>
      <c r="JE53" s="234"/>
      <c r="JF53" s="234"/>
      <c r="JG53" s="234"/>
      <c r="JH53" s="234"/>
      <c r="JI53" s="234"/>
      <c r="JJ53" s="234"/>
      <c r="JK53" s="234"/>
      <c r="JL53" s="234"/>
      <c r="JM53" s="234"/>
      <c r="JN53" s="234"/>
      <c r="JO53" s="234"/>
      <c r="JP53" s="234"/>
      <c r="JQ53" s="231"/>
      <c r="JR53" s="231"/>
      <c r="JS53" s="231"/>
      <c r="JT53" s="231"/>
      <c r="JU53" s="231"/>
      <c r="JV53" s="231"/>
      <c r="JW53" s="231"/>
      <c r="JX53" s="231"/>
      <c r="JY53" s="231"/>
      <c r="JZ53" s="231"/>
      <c r="KA53" s="231"/>
      <c r="KB53" s="231"/>
      <c r="KC53" s="231"/>
      <c r="KD53" s="231"/>
      <c r="KE53" s="231"/>
      <c r="KF53" s="231"/>
      <c r="KG53" s="231"/>
      <c r="KH53" s="231"/>
      <c r="KI53" s="231"/>
      <c r="KJ53" s="231"/>
      <c r="KK53" s="231"/>
      <c r="KL53" s="231"/>
      <c r="KM53" s="231"/>
      <c r="KN53" s="231"/>
      <c r="KO53" s="231"/>
      <c r="KP53" s="231"/>
      <c r="KQ53" s="231"/>
      <c r="KR53" s="231"/>
      <c r="KS53" s="231"/>
      <c r="KT53" s="231"/>
      <c r="KU53" s="234"/>
      <c r="KV53" s="234"/>
      <c r="KW53" s="234"/>
      <c r="KX53" s="238"/>
      <c r="KY53" s="234"/>
      <c r="KZ53" s="234"/>
      <c r="LA53" s="234"/>
      <c r="LB53" s="234"/>
      <c r="LC53" s="234"/>
      <c r="LD53" s="234"/>
      <c r="LE53" s="234"/>
      <c r="LF53" s="234"/>
      <c r="LG53" s="234"/>
      <c r="LH53" s="234"/>
      <c r="LI53" s="234"/>
      <c r="LJ53" s="234"/>
      <c r="LK53" s="234"/>
      <c r="LL53" s="234"/>
      <c r="LM53" s="234"/>
      <c r="LN53" s="234"/>
      <c r="LO53" s="234"/>
      <c r="LP53" s="234"/>
      <c r="LQ53" s="234"/>
      <c r="LR53" s="234"/>
      <c r="LS53" s="234"/>
      <c r="LT53" s="234"/>
      <c r="LU53" s="234"/>
      <c r="LV53" s="234"/>
      <c r="LW53" s="234"/>
      <c r="LX53" s="234"/>
      <c r="LY53" s="234"/>
      <c r="LZ53" s="234"/>
      <c r="MA53" s="234"/>
      <c r="MB53" s="234"/>
      <c r="MC53" s="234"/>
      <c r="MD53" s="234"/>
      <c r="ME53" s="234"/>
      <c r="MF53" s="234"/>
      <c r="MG53" s="234"/>
      <c r="MH53" s="234"/>
      <c r="MI53" s="234"/>
      <c r="MJ53" s="234"/>
      <c r="MK53" s="234"/>
      <c r="ML53" s="234"/>
      <c r="MM53" s="234"/>
      <c r="MN53" s="234"/>
      <c r="MO53" s="234"/>
      <c r="MP53" s="234"/>
      <c r="MQ53" s="234"/>
      <c r="MR53" s="235"/>
      <c r="MS53" s="235"/>
      <c r="MT53" s="235"/>
      <c r="MU53" s="235"/>
      <c r="MV53" s="235"/>
      <c r="MW53" s="235"/>
      <c r="MX53" s="235"/>
      <c r="MY53" s="235"/>
      <c r="MZ53" s="235"/>
      <c r="NA53" s="235"/>
      <c r="NB53" s="235"/>
      <c r="NC53" s="235"/>
      <c r="ND53" s="235"/>
      <c r="NE53" s="235"/>
      <c r="NF53" s="235"/>
      <c r="NG53" s="235"/>
      <c r="NH53" s="235"/>
      <c r="NI53" s="235"/>
      <c r="NJ53" s="235"/>
      <c r="NK53" s="235"/>
      <c r="NL53" s="235"/>
      <c r="NM53" s="235"/>
      <c r="NN53" s="235"/>
      <c r="NO53" s="235"/>
      <c r="NP53" s="235"/>
      <c r="NQ53" s="235"/>
      <c r="NR53" s="235"/>
      <c r="NS53" s="235"/>
      <c r="NT53" s="235"/>
      <c r="NU53" s="235"/>
      <c r="NV53" s="235"/>
      <c r="NW53" s="235"/>
      <c r="NX53" s="235"/>
      <c r="NY53" s="235"/>
      <c r="NZ53" s="235"/>
      <c r="OA53" s="235"/>
      <c r="OB53" s="235"/>
      <c r="OC53" s="235"/>
      <c r="OD53" s="234"/>
      <c r="OE53" s="234"/>
      <c r="OF53" s="234"/>
      <c r="OG53" s="281"/>
      <c r="OH53" s="281"/>
      <c r="OI53" s="281"/>
      <c r="OJ53" s="281"/>
      <c r="OK53" s="281"/>
      <c r="OL53" s="281"/>
      <c r="OM53" s="281"/>
      <c r="ON53" s="281"/>
      <c r="OO53" s="281"/>
      <c r="OP53" s="281"/>
      <c r="OQ53" s="281"/>
      <c r="OR53" s="281"/>
      <c r="OS53" s="281"/>
      <c r="OT53" s="281"/>
      <c r="OU53" s="281"/>
      <c r="OV53" s="281"/>
      <c r="OW53" s="281"/>
      <c r="OX53" s="281"/>
      <c r="OY53" s="159"/>
      <c r="OZ53" s="159"/>
      <c r="PA53" s="281"/>
      <c r="PB53" s="234"/>
      <c r="PC53" s="234"/>
      <c r="PD53" s="234"/>
      <c r="PE53" s="234"/>
      <c r="PF53" s="159"/>
      <c r="PG53" s="159"/>
      <c r="PH53" s="159"/>
      <c r="PI53" s="159"/>
      <c r="PJ53" s="159"/>
      <c r="PK53" s="281"/>
      <c r="PL53" s="281"/>
      <c r="PM53" s="281"/>
      <c r="PN53" s="281"/>
      <c r="PO53" s="281"/>
      <c r="PP53" s="281"/>
      <c r="PQ53" s="281"/>
      <c r="PR53" s="281"/>
      <c r="PS53" s="281"/>
      <c r="PT53" s="281"/>
      <c r="PU53" s="281"/>
      <c r="PV53" s="281"/>
      <c r="PW53" s="281"/>
      <c r="PX53" s="281"/>
      <c r="PY53" s="281"/>
      <c r="PZ53" s="281"/>
      <c r="QA53" s="281"/>
    </row>
    <row r="54" spans="1:443" ht="15.6" customHeight="1">
      <c r="A54" s="242" t="str">
        <f>IF('1'!$A$1=1,D54,F54)</f>
        <v xml:space="preserve"> In some cases, the sum of the components may not be equal to the result due to rounding. </v>
      </c>
      <c r="D54" s="240" t="s">
        <v>114</v>
      </c>
      <c r="F54" s="240" t="s">
        <v>115</v>
      </c>
    </row>
  </sheetData>
  <mergeCells count="15">
    <mergeCell ref="O6:O7"/>
    <mergeCell ref="M6:M7"/>
    <mergeCell ref="N6:N7"/>
    <mergeCell ref="G6:G7"/>
    <mergeCell ref="H6:H7"/>
    <mergeCell ref="I6:I7"/>
    <mergeCell ref="J6:J7"/>
    <mergeCell ref="K6:K7"/>
    <mergeCell ref="L6:L7"/>
    <mergeCell ref="F6:F7"/>
    <mergeCell ref="A6:A7"/>
    <mergeCell ref="B6:B7"/>
    <mergeCell ref="C6:C7"/>
    <mergeCell ref="D6:D7"/>
    <mergeCell ref="E6:E7"/>
  </mergeCells>
  <hyperlinks>
    <hyperlink ref="A1" location="'1'!A1" display="до змісту"/>
    <hyperlink ref="PJ8" location="'1'!A1" display="до змісту"/>
  </hyperlinks>
  <printOptions horizontalCentered="1" verticalCentered="1"/>
  <pageMargins left="0.15748031496062992" right="0.19685039370078741" top="0.23622047244094491" bottom="0.27559055118110237" header="0.11811023622047245" footer="0.1574803149606299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1</vt:lpstr>
      <vt:lpstr>1.1 </vt:lpstr>
      <vt:lpstr>1.2</vt:lpstr>
      <vt:lpstr>1.3</vt:lpstr>
      <vt:lpstr>1.4 </vt:lpstr>
      <vt:lpstr>1.5</vt:lpstr>
      <vt:lpstr>'1.4 '!Заголовки_для_печати</vt:lpstr>
      <vt:lpstr>'1.5'!Заголовки_для_печати</vt:lpstr>
      <vt:lpstr>'1'!Область_печати</vt:lpstr>
      <vt:lpstr>'1.1 '!Область_печати</vt:lpstr>
      <vt:lpstr>'1.2'!Область_печати</vt:lpstr>
      <vt:lpstr>'1.3'!Область_печати</vt:lpstr>
      <vt:lpstr>'1.4 '!Область_печати</vt:lpstr>
      <vt:lpstr>'1.5'!Область_печати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Охріменко Людмила Василівна</cp:lastModifiedBy>
  <cp:lastPrinted>2024-09-23T07:58:03Z</cp:lastPrinted>
  <dcterms:created xsi:type="dcterms:W3CDTF">2015-06-18T22:28:42Z</dcterms:created>
  <dcterms:modified xsi:type="dcterms:W3CDTF">2024-09-24T07:26:35Z</dcterms:modified>
</cp:coreProperties>
</file>